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20490" windowHeight="7155" firstSheet="7" activeTab="7"/>
  </bookViews>
  <sheets>
    <sheet name="DG KQ TH 2020" sheetId="1" state="hidden" r:id="rId1"/>
    <sheet name="KQthuc hien 2020" sheetId="7" state="hidden" r:id="rId2"/>
    <sheet name="DK moi 2021" sheetId="2" state="hidden" r:id="rId3"/>
    <sheet name="Sheet3" sheetId="3" state="hidden" r:id="rId4"/>
    <sheet name="KQ Ban QLDA" sheetId="4" state="hidden" r:id="rId5"/>
    <sheet name="TTPTQD" sheetId="5" state="hidden" r:id="rId6"/>
    <sheet name="DK moi phong KT" sheetId="6" state="hidden" r:id="rId7"/>
    <sheet name="Danh muc KH 2021 (141 du an)" sheetId="8" r:id="rId8"/>
    <sheet name="KQ tham dinh DM2021 (100 du an)" sheetId="12" state="hidden" r:id="rId9"/>
    <sheet name="Ban" sheetId="9" state="hidden" r:id="rId10"/>
    <sheet name="TT" sheetId="10" state="hidden" r:id="rId11"/>
    <sheet name="NNS" sheetId="11" state="hidden" r:id="rId12"/>
  </sheets>
  <definedNames>
    <definedName name="_xlnm._FilterDatabase" localSheetId="9" hidden="1">Ban!$A$7:$Z$59</definedName>
    <definedName name="_xlnm._FilterDatabase" localSheetId="7" hidden="1">'Danh muc KH 2021 (141 du an)'!$A$7:$IJ$164</definedName>
    <definedName name="_xlnm._FilterDatabase" localSheetId="0" hidden="1">'DG KQ TH 2020'!$A$7:$W$162</definedName>
    <definedName name="_xlnm._FilterDatabase" localSheetId="2" hidden="1">'DK moi 2021'!$A$6:$L$37</definedName>
    <definedName name="_xlnm._FilterDatabase" localSheetId="4" hidden="1">'KQ Ban QLDA'!$A$7:$W$57</definedName>
    <definedName name="_xlnm._FilterDatabase" localSheetId="8" hidden="1">'KQ tham dinh DM2021 (100 du an)'!$A$7:$II$7</definedName>
    <definedName name="_xlnm._FilterDatabase" localSheetId="1" hidden="1">'KQthuc hien 2020'!$A$7:$X$158</definedName>
    <definedName name="_xlnm._FilterDatabase" localSheetId="11" hidden="1">NNS!$A$7:$Z$160</definedName>
    <definedName name="_xlnm._FilterDatabase" localSheetId="5" hidden="1">TTPTQD!$A$7:$Y$72</definedName>
    <definedName name="_xlnm.Print_Titles" localSheetId="9">Ban!$4:$6</definedName>
    <definedName name="_xlnm.Print_Titles" localSheetId="7">'Danh muc KH 2021 (141 du an)'!$4:$6</definedName>
    <definedName name="_xlnm.Print_Titles" localSheetId="0">'DG KQ TH 2020'!$4:$6</definedName>
    <definedName name="_xlnm.Print_Titles" localSheetId="2">'DK moi 2021'!$4:$5</definedName>
    <definedName name="_xlnm.Print_Titles" localSheetId="4">'KQ Ban QLDA'!$4:$6</definedName>
    <definedName name="_xlnm.Print_Titles" localSheetId="10">TT!$4:$6</definedName>
  </definedNames>
  <calcPr calcId="152511"/>
</workbook>
</file>

<file path=xl/calcChain.xml><?xml version="1.0" encoding="utf-8"?>
<calcChain xmlns="http://schemas.openxmlformats.org/spreadsheetml/2006/main">
  <c r="AG8" i="8" l="1"/>
  <c r="AG9" i="8"/>
  <c r="AG10" i="8"/>
  <c r="AG11" i="8"/>
  <c r="AG12" i="8"/>
  <c r="AG13" i="8"/>
  <c r="AG14"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90" i="8"/>
  <c r="AG91" i="8"/>
  <c r="AG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AG133" i="8"/>
  <c r="AG134" i="8"/>
  <c r="AG135" i="8"/>
  <c r="AG136" i="8"/>
  <c r="AG137" i="8"/>
  <c r="AG138" i="8"/>
  <c r="AG139" i="8"/>
  <c r="AG140" i="8"/>
  <c r="AG141" i="8"/>
  <c r="AG142" i="8"/>
  <c r="AG143" i="8"/>
  <c r="AG144" i="8"/>
  <c r="AG145" i="8"/>
  <c r="AG146" i="8"/>
  <c r="AG147" i="8"/>
  <c r="AG148" i="8"/>
  <c r="AG149" i="8"/>
  <c r="AG150" i="8"/>
  <c r="AG151" i="8"/>
  <c r="AG152" i="8"/>
  <c r="AG153" i="8"/>
  <c r="AG154" i="8"/>
  <c r="AG155" i="8"/>
  <c r="AG156" i="8"/>
  <c r="AG157" i="8"/>
  <c r="AG158" i="8"/>
  <c r="AG159" i="8"/>
  <c r="AG160" i="8"/>
  <c r="AG161" i="8"/>
  <c r="AG162" i="8"/>
  <c r="AG163" i="8"/>
  <c r="AG164" i="8"/>
  <c r="AG165" i="8"/>
  <c r="AG7" i="8"/>
  <c r="G67" i="12" l="1"/>
  <c r="G66" i="12"/>
  <c r="G65" i="12"/>
  <c r="E65" i="12"/>
  <c r="G18" i="10" l="1"/>
  <c r="G93" i="11"/>
  <c r="G92" i="11"/>
  <c r="G91" i="11"/>
  <c r="E91" i="11"/>
  <c r="G34" i="9"/>
  <c r="G33" i="9"/>
  <c r="G32" i="9"/>
  <c r="E32" i="9"/>
  <c r="G93" i="8"/>
  <c r="G92" i="8"/>
  <c r="G91" i="8"/>
  <c r="E91" i="8"/>
  <c r="F175" i="7"/>
  <c r="E175" i="7"/>
  <c r="F173" i="7"/>
  <c r="E173" i="7"/>
  <c r="F172" i="7"/>
  <c r="E172" i="7"/>
  <c r="C173" i="7"/>
  <c r="C175" i="7"/>
  <c r="C182" i="7" s="1"/>
  <c r="C174" i="7"/>
  <c r="C181" i="7" s="1"/>
  <c r="C172" i="7"/>
  <c r="C170" i="7"/>
  <c r="H110" i="7"/>
  <c r="H109" i="7"/>
  <c r="H108" i="7"/>
  <c r="F108" i="7"/>
  <c r="E174" i="7" s="1"/>
  <c r="G43" i="1"/>
  <c r="N43" i="1"/>
  <c r="N14" i="1"/>
  <c r="F34" i="2"/>
  <c r="F134" i="1"/>
  <c r="M27" i="5"/>
  <c r="O27" i="5" s="1"/>
  <c r="O25" i="5"/>
  <c r="O24" i="5"/>
  <c r="M22" i="5"/>
  <c r="O22" i="5" s="1"/>
  <c r="O19" i="5"/>
  <c r="M11" i="5"/>
  <c r="O11" i="5" s="1"/>
  <c r="N45" i="1"/>
  <c r="N10" i="1"/>
  <c r="G57" i="4"/>
  <c r="G56" i="4"/>
  <c r="G55" i="4"/>
  <c r="E55" i="4"/>
  <c r="M22" i="4"/>
  <c r="M21" i="4"/>
  <c r="M10" i="4"/>
  <c r="M38" i="1"/>
  <c r="M37" i="1"/>
  <c r="M11" i="1"/>
  <c r="G156" i="1"/>
  <c r="G155" i="1"/>
  <c r="G154" i="1"/>
  <c r="E154" i="1"/>
  <c r="E170" i="7" l="1"/>
  <c r="F170" i="7"/>
  <c r="F174" i="7"/>
  <c r="C180" i="7"/>
  <c r="E180" i="7" s="1"/>
  <c r="E181" i="7"/>
  <c r="E182" i="7"/>
</calcChain>
</file>

<file path=xl/sharedStrings.xml><?xml version="1.0" encoding="utf-8"?>
<sst xmlns="http://schemas.openxmlformats.org/spreadsheetml/2006/main" count="9712" uniqueCount="758">
  <si>
    <t xml:space="preserve"> DANH MỤC CÁC CÔNG TRÌNH, DỰ ÁN THỰC HIỆN TRONG KẾ HOẠCH SỬ DỤNG ĐẤT NĂM 2020 HUYỆN QUỐC OAI, TP.HÀ NỘI</t>
  </si>
  <si>
    <t>STT</t>
  </si>
  <si>
    <t>Danh mục công trình, dự án</t>
  </si>
  <si>
    <t>Diện tích (ha)</t>
  </si>
  <si>
    <t>Trong đó diện tích (ha)</t>
  </si>
  <si>
    <t>Vị trí</t>
  </si>
  <si>
    <t>Căn cứ pháp lý</t>
  </si>
  <si>
    <t>Ghi chú</t>
  </si>
  <si>
    <t>Đất trồng lúa</t>
  </si>
  <si>
    <t>Thu hồi đất</t>
  </si>
  <si>
    <t>Địa danh huyện</t>
  </si>
  <si>
    <t>Địa danh xã</t>
  </si>
  <si>
    <t>A</t>
  </si>
  <si>
    <t>Các dự án nằm trong Nghị quyết số 27/NQ-HĐND ngày 04/12/2019 của HĐND thành phố</t>
  </si>
  <si>
    <t>I</t>
  </si>
  <si>
    <t>Các dự án nằm trong Biểu 1A</t>
  </si>
  <si>
    <t>I.1</t>
  </si>
  <si>
    <t>Các dự án chuyển tiếp từ năm 2019 sang năm 2020</t>
  </si>
  <si>
    <t>Các dự án Đấu giá ĐG03, ĐG05, ĐG 06 - Sài Sơn</t>
  </si>
  <si>
    <t>ONT</t>
  </si>
  <si>
    <t>TTPT quỹ đất huyện Quốc Oai</t>
  </si>
  <si>
    <t>0.49</t>
  </si>
  <si>
    <t>huyện Quốc Oai</t>
  </si>
  <si>
    <t>Xã Sài Sơn</t>
  </si>
  <si>
    <t>Quyết định 5661/QĐ-UBND ngày 26/7/2017 của UBND huyện Quốc Oai V/v phê duyệt báo cáo kinh tế kỹ thuật; Quyết định 4852/QĐ-UBND ngày 17/10/2018 của UBND huyện Quốc Oai V/v phê duyệt điều chỉnh báo cáo kinh tế kỹ thuật công trình: Xây dựng HTKT khu đất đấu giá QSD đất ở ĐG06 khu đường Vành đai xã Sài Sơn, huyện Quốc Oai</t>
  </si>
  <si>
    <t>NQ/27</t>
  </si>
  <si>
    <t>1A</t>
  </si>
  <si>
    <t>Xây dựng HTKT khu đất dịch vụ - nhà ở xã Sài Sơn (phục vụ GPMB dự án khu vui chơi giải trí Tuần Châu)</t>
  </si>
  <si>
    <t>BQLDAĐTXD huyện</t>
  </si>
  <si>
    <t>QĐ phê duyệt dự án số 5567/QĐ-UBND ngày 18/7/2017 về việc phê duyệt dự án đầu tư xây dựng</t>
  </si>
  <si>
    <t>Đường Thị trấn Quốc Oai (tuyến từ sau chợ phủ đi Ngô Sài)</t>
  </si>
  <si>
    <t>DGT</t>
  </si>
  <si>
    <t>Thị trấn Quốc Oai</t>
  </si>
  <si>
    <t>Quyết định số 2244/QĐ-UBND ngày 16/9/2015 của UBND huyện Quốc Oai V/v phê duyệt báo cáo đề xuất chủ trương đầu tư; Quyết định số 2647/QĐ-UBND ngày 28/10/2015 của UBND huyện Quốc Oai V/v phê duyệt báo cáo kinh tế kỹ thuật công trình đường giao thông Thị trấn Quốc Oai (tuyến từ sau Chợ Phủ đi Ngô Sài) huyện Quốc Oai, TP Hà Nội;</t>
  </si>
  <si>
    <t>Trạm Bơm tiêu Đông Yên</t>
  </si>
  <si>
    <t>DTL</t>
  </si>
  <si>
    <t>Xã Đông Yên</t>
  </si>
  <si>
    <t>Quyết định số 395/QĐ-KH&amp;ĐT ngày 29/7/2010 của Sở Kế hoạch và Đầu tư Hà Nội V/v phê duyệt dự án và Quyết định số 79/QĐ-KH&amp;ĐT ngày 04/5/2012 của Sở Kế hoạch và Đầu tư Hà Nội V/v phê duyệt điều chỉnh dự án đầu tư</t>
  </si>
  <si>
    <t>TT PT qũy đất</t>
  </si>
  <si>
    <t>Xã Ngọc Mỹ</t>
  </si>
  <si>
    <t>Quyết định số 956/QĐ-UBND ngày 05/3/2018 của UBND huyện Quốc Oai V/v phê duyệt chủ trương đầu tư; Số 5057/QĐ-UBND ngày 25/10/2018 v/v phê duyệt dự án công trình: Xây dựng hạ tầng kỹ thuật khu đất đấu giá QSD đất ở ĐGTT 01, thôn Ngọc Than, xã Ngọc Mỹ, huyện Quốc Oai, thành phố Hà Nội</t>
  </si>
  <si>
    <t>Khu Sông Xưởng 2</t>
  </si>
  <si>
    <t>Xã Tân Hòa</t>
  </si>
  <si>
    <t>Quyết định số 399a/QĐ-UBND ngày 03/02/2018 của UBND huyện Quốc Oai V/v phê duyệt chủ trương đầu tư công trình: Xây dựng hạ tầng kỹ thuật khu đất đấu giá QSD đất ở ĐG 07/2018, xã Tân Hòa, huyện Quốc Oai, thành phố Hà Nội; 4739/QĐ-UBND-QLĐT ngày 05/10/2018 của UBND huyện về việc phê duyệt báo cáo KTKT</t>
  </si>
  <si>
    <t>Xây dựng hạ tầng kỹ thuật phục vụ đấu giá quyền sử dụng đất điểm đấu giá số 02 - thôn Khánh Tân - xã Sài Sơn</t>
  </si>
  <si>
    <t>Văn bản số 2684/UBND-QLĐT ngày 29/12/2018 của UBND huyện Quốc Oai v/v điều chỉnh quy hoạch tổng mặt bằng</t>
  </si>
  <si>
    <t>Trạm Thú Y</t>
  </si>
  <si>
    <t>DTS</t>
  </si>
  <si>
    <t>QĐ số 3731/QĐ-UBND ngày 23/5/2017 của UBND huyện Quốc Oai phê duyệt BCKTKT</t>
  </si>
  <si>
    <t>Trường mầm non Hòa Thạch A</t>
  </si>
  <si>
    <t>DGD</t>
  </si>
  <si>
    <t>Xã Hòa Thạch</t>
  </si>
  <si>
    <t>QĐ số 7234/QĐ-UBND ngày 03/10/2016 phê duyệt Báo cáo KTKT</t>
  </si>
  <si>
    <t>Đấu giá quyền sử dụng đất khu Đồng Trầu</t>
  </si>
  <si>
    <t>Xã Phượng Cách</t>
  </si>
  <si>
    <t>QĐ 5823/QĐ-UBND ngày 17/8/2017 của UBND huyện về việc Phê duyệt Kế hoạch chi tiết thực hiện đấu giá QSDĐ ở 5 tháng cuối năm 2017. Quyết định số 4588/QĐ-UBND ngày 30/6/2017 của UBND huyện Quốc Oai về việc phê duyệt chủ trương đầu tư công trình</t>
  </si>
  <si>
    <t>Đấu giá quyền sử dụng đất khu trước cửa trạm y tế xã Đồng Quang</t>
  </si>
  <si>
    <t>UBND huyện Quốc Oai</t>
  </si>
  <si>
    <t>Xã Đồng Quang</t>
  </si>
  <si>
    <t>QĐ 5823/QĐ-UBND ngày 17/8/2017 của UBND huyện về việc Phê duyệt Kế hoạch chi tiết thực hiện đấu giá QSDĐ ở 5 tháng cuối năm 2017.Quyết định số 4590/QĐ-UBND ngày 30/6/2017 của UBND huyện Quốc Oai về việc phê duyệt chủ trương đầu tư công trình</t>
  </si>
  <si>
    <t>Đấu giá quyền sử dụng đất khu Gốc gạo thôn Ngọc Than</t>
  </si>
  <si>
    <t>Quyết định số 3990/QĐ-UBND ngày 26/4/20174 của UBND huyện Quốc Oai về việc Phê duyệt bổ sung danh mục dự án vào Kế hoạch số 22/KH-UBND ngày 09/2/2017 của UBND huyện Quốc Oai</t>
  </si>
  <si>
    <t>Trường Tiểu học Tân Hòa</t>
  </si>
  <si>
    <t>Ban QLDA ĐTXD huyện</t>
  </si>
  <si>
    <t>Quyết định số 7999/QĐ-UBND ngày 26/10/2017 của UBND huyện Quốc Oai về việc phê duyệt dự án đầu tư xây dựng công trình Trường Tiểu học Tân Hòa, huyện Quốc Oai, thành phố Hà Nội</t>
  </si>
  <si>
    <t>Trường Tiểu học Sài Sơn B</t>
  </si>
  <si>
    <t>Quyết định số 8083/QĐ-UBND ngày 30/10/2017 của UBND huyện Quốc Oai về việc phê duyệt dự án đầu tư xây dựng công trình Trường Tiểu học Sài Sơn B, huyện Quốc Oai, thành phố Hà Nội</t>
  </si>
  <si>
    <t>Xây dựng hạ tầng kỹ thuật phục vụ đấu giá quyền sử dụng đất điểm đấu giá số 01 - thôn Khánh Tân - xã Sài Sơn</t>
  </si>
  <si>
    <t>Quyết định số 215/QĐ-UBND ngày 17/01/2018 của UBND huyện Quốc Oai về việc phê duyệt dự án: Xây dựng hạ tầng kỹ thuật phục vụ đấu giá quyền sử dụng đất điểm đấu giá số 01, thôn Khánh Tân, xã Sài Sơn, huyện Quốc Oai, thành phố Hà Nội</t>
  </si>
  <si>
    <t>Xây dựng hạ tầng kỹ thuật phục vụ đấu giá quyền sử dụng đất điểm đấu giá số 03 - thôn Thụy Khuê - xã Sài Sơn</t>
  </si>
  <si>
    <t>Quyết định số 217/QĐ-UBND ngày 17/01/2018 của UBND huyện Quốc Oai về việc phê duyệt dự án: Xây dựng hạ tầng kỹ thuật phục vụ đấu giá quyền sử dụng đất điểm đấu giá số 03, thôn Thụy Khuê, xã Sài Sơn, huyện Quốc Oai, thành phố Hà Nội</t>
  </si>
  <si>
    <t>Trường THCS Tân Phú</t>
  </si>
  <si>
    <t>Xã Tân Phú</t>
  </si>
  <si>
    <t>Quyết định số 8080/QĐ-UBND ngày 30/10/2017 của UBND huyện Quốc Oai về việc phê duyệt dự án đầu tư xây dựng công trình Trường THCS Tân Phú, huyện Quốc Oai, thành phố Hà Nội</t>
  </si>
  <si>
    <t>Trường Mầm non Phú Cát (điểm trường thôn Phú Sơn)</t>
  </si>
  <si>
    <t>Xã Phú Cát</t>
  </si>
  <si>
    <t>Quyết định số 8085/QĐ-UBND ngày 30/10/2017 của UBND huyện Quốc Oai về việc phê duyệt dự án đầu tư xây dựng công trình Trường Mầm non Phú Cát (điểm trường thôn Phú Sơn), huyện Quốc Oai, thành phố Hà Nội</t>
  </si>
  <si>
    <t>Xây dựng hạ tầng kỹ thuật khu đất dịch vụ xã Đồng Quang; Khu nhà vườn sinh thái Nông nghiệp công nghệ cao</t>
  </si>
  <si>
    <t>Ban QLDA ĐTXD huyện; Công ty CP đầu tư Hải Phát; Công ty CP ĐTKD&amp;PTHT KCN Phúc Hà</t>
  </si>
  <si>
    <t>Quyết định số 2090/QĐ-UBND ngày 04/7/2008 của UBND tỉnh Hà Tây trước đây về việc phê duyệt dự án đầu tư xây dựng; Quyết định số 2088/QĐ-UBND ngày 04/7/2008 của UBND tỉnh Hà Tây trước đây về việc phê duyệt dự án đầu tư xây dựng; Quyết định số 11/QĐ-UBND ngày 06/01/2018 của UBND huyện Quốc Oai về việc phê duyệt chủ trương đầu tư công trình: Xây dựng hạ tầng kỹ thuật Khu đất dịch vụ xã Đồng Quang, huyện Quốc Oai, thành phố Hà Nội</t>
  </si>
  <si>
    <t>Đường Đồng Quang - Thạch Thán giai đoạn II</t>
  </si>
  <si>
    <t>Ban QLDA</t>
  </si>
  <si>
    <t>Quốc Oai</t>
  </si>
  <si>
    <t>Xã Thạch Thán; Xã Đồng Quang</t>
  </si>
  <si>
    <t>Quyết định số 2867/QĐ-UBND ngày 07/6/2016 của UBND huyện về Báo cáo Kinh tế - kỹ thuật dự án đầu tư</t>
  </si>
  <si>
    <t>Xây dựng khu trung tâm văn hóa xã Cấn Hữu</t>
  </si>
  <si>
    <t>DVH</t>
  </si>
  <si>
    <t>UBND xã Cấn Hữu</t>
  </si>
  <si>
    <t>Xã Cấn Hữu</t>
  </si>
  <si>
    <t>Quyết định số 7285/QĐ-UBND ngày 14/10/2017 của UBND huyện về Báo cáo Kinh tế - kỹ thuật dự án đầu tư</t>
  </si>
  <si>
    <t>Xới vật Đồng Quang</t>
  </si>
  <si>
    <t>DTT</t>
  </si>
  <si>
    <t>QĐ phê duyệt dự án: 8081 ngày 30/10/2017</t>
  </si>
  <si>
    <t>Trường tiểu học Đông Yên điểm trường Đông Hạ</t>
  </si>
  <si>
    <t>Số 8158/QĐ-UBND ngày 30/10/2017 phê duyệt BCKTKT</t>
  </si>
  <si>
    <t>Trụ sở Bảo hiểm xã hội huyện Quốc Oai, thành phố Hà Nội</t>
  </si>
  <si>
    <t>TSC</t>
  </si>
  <si>
    <t>Bảo hiểm xã hội thành phố Hà Nội</t>
  </si>
  <si>
    <t>Xã Thạch Thán</t>
  </si>
  <si>
    <t>Quyết định số 1986/QĐ-BHXH ngày 30/10/2017 của Bảo hiểm xã hội Việt Nam về việc phê duyệt dự án đầu tư xây dựng Trụ sở Bảo hiểm xã hội huyện Quốc Oai, thành phố Hà nội</t>
  </si>
  <si>
    <t>Xây dựng KTKT khu đất dịch vụ - nhà ở xã Sài Sơn (Hạng mục: Bãi đỗ xe xã Sài Sơn)</t>
  </si>
  <si>
    <t>TMD</t>
  </si>
  <si>
    <t>TTPT quỹ đất</t>
  </si>
  <si>
    <t>5567/QĐ-UBND ngày 18/7/2017 của UBND huyện Quốc Oai về việc phê duyệt dự án đầu tư xây dựng</t>
  </si>
  <si>
    <t>Dự án đầu tư xây dựng cầu Văn Quang</t>
  </si>
  <si>
    <t>Ban QLDA ĐTXD CTGT TP Hà Nội</t>
  </si>
  <si>
    <t>Xã Nghĩa Hương</t>
  </si>
  <si>
    <t>Quyết định số 5642/QĐ-UBND ngày 22/10/2018 của UBND Thành phố phê duyệt dự án</t>
  </si>
  <si>
    <t>Hồ chứa nước Đồng Bồ. xã Đông Xuân. Quốc Oai</t>
  </si>
  <si>
    <t>Xã Đông Xuân</t>
  </si>
  <si>
    <t>Quyết định số 5367/QĐ-UBND ngày 29/10/2010 V/v phê duyệt dự án đầu tư Hồ chứa nước Đồng Bồ</t>
  </si>
  <si>
    <t>Đường trục chính Bắc – Nam đô thi Quốc Oai kéo dmài đoạn từ Km4+340,24 đến Km7+315</t>
  </si>
  <si>
    <t>UBND thành phố</t>
  </si>
  <si>
    <t>Xã Ngọc Mỹ, Xã Ngọc Liệp</t>
  </si>
  <si>
    <t xml:space="preserve">Quyết định số 5622/QĐ-UBND ngày 19/10/2018 của UBND Thành phố phê duyệt dự án. Văn bản số 286/HĐND-KTNS ngày 31/5/2018 của HĐND Thành phố phê duyệt chủ trương đầu tư; Công văn số 3835/UBND-KH&amp;ĐT ngày 07/8/2017 của UBND TP Hà Nội V/v chủ trương đầu tư dự án </t>
  </si>
  <si>
    <t>Trạm bơm và hoàn thiện hệ thống tiêu Yên Sơn</t>
  </si>
  <si>
    <t>Ban QLDA ĐTXD CT NN&amp;PTNT Thành phố</t>
  </si>
  <si>
    <t>Thị trấn Quốc Oai, Xã Sài Sơn, Xã Phượng Cách, Xã Yên Sơn</t>
  </si>
  <si>
    <t>Thông báo số 420/TB-UBND ngày 26/4/2018 của UBND Thành phố kết luận của Chủ tịch UBND Thành phố tại cuộc họp với huyện Quốc Oai; Nghị quyết số 04/NQ-HĐND ngày 09/4/2019 của Hội đồng nhân dân thành phố về việc phê duyệt chủ trương đầu tư điều chỉnh chủ trương một số dự án sử dụng vốn trung hạ 5 năm 2016-2020 thành phố Hà Nội</t>
  </si>
  <si>
    <t>Xây dựng hạ tầng kỹ thuật khu đấu giá quyền sử dụng đất ở ĐG06 - Thị trấn Quốc Oai</t>
  </si>
  <si>
    <t>Quyết định số 2100a/QĐ-UBND ngày 18/5/2018 của UBND huyện Quốc oai về việc phê duyệt điều chỉnh dự án đầu tư xây dựng</t>
  </si>
  <si>
    <t>Xây dựng hạ tầng kỹ thuật khu đất đấu giá quyền sử dụng đất ở ĐGTT01, thôn Ngọc Than, xã Ngọc Mỹ</t>
  </si>
  <si>
    <t>Quyết định số 5057/QĐ-UBND ngày 25/10/2018 của UBND huyện Quốc Oai v/v phê duyệt dự án đầu tư xây dựng</t>
  </si>
  <si>
    <t>Xây dựng hạ tầng kỹ thuật khu đất đấu giá quyền sử dụng đất ở ĐG05.2 Thị trấn</t>
  </si>
  <si>
    <t>Quyết định số 4104/QĐ-UBND ngày 12/9/2018 của UBND huyện Quốc Oai v/v phê duyệt chủ trương đầu tư; Quyết định số 5055/QĐ-UBND ngày 25/10/2018 phê duyệt Báo cáo kinh tế kỹ thuật</t>
  </si>
  <si>
    <t>Xây dựng hạ tầng kỹ thuật khu Đất đấu giá quyền sử dụng đất ở ĐG06/2019 thôn Phú Mỹ, xã Ngọc Mỹ</t>
  </si>
  <si>
    <t>Quyết định số 4100/QĐ-UBND ngày 12/9/2018 của UBND huyện Quốc Oai v/v phê duyệt chủ trương đầu tư; Quyết định số 71/QĐ-UBND ngày 11/01/2019 phê duyệt dự án</t>
  </si>
  <si>
    <t>Xây dựng hạ tầng kỹ thuật khu Đất đấu giá quyền sử dụng đất ở ĐG08/2019 xã Sài Sơn</t>
  </si>
  <si>
    <t>Quyết định số 4102/QĐ-UBND ngày 12/9/2018 của UBND huyện Quốc Oai v/v phê duyệt chủ trương đầu tư; Quyết định số 72/QĐ-UBND ngày 11/01/2019 phê duyệt dự án</t>
  </si>
  <si>
    <t>Xây dựng hạ tầng kỹ thuật khu Đất đấu giá quyền sử dụng đất ở ĐG12/2019 xã Ngọc Liệp</t>
  </si>
  <si>
    <t>Xã Ngọc Liệp</t>
  </si>
  <si>
    <t>Quyết định số 4107/QĐ-UBND ngày 12/9/2018 của UBND huyện Quốc Oai v/v phê duyệt chủ trương đầu tư; Quyết định số 73/QĐ-UBND ngày 11/01/2019 phê duyệt dự án</t>
  </si>
  <si>
    <t>Trường Mầm non Thị trấn Quốc Oai A</t>
  </si>
  <si>
    <t>Vốn thực hiện là 5 tỷ từ ngân sách Huyện theo Quyết định số 3612/QĐ-UBND ngày 09/5/2017 của UBND huyện Quốc Oai V/v phân bổ kinh phí bổ sung danh mục các dự án đầu tư xây dựng cơ bản năm 2017;
Quyết định số 7727/QĐ-UBND ngày 31/10/2016 của UB huyện V/v phê duyệt báo cáo KTKT</t>
  </si>
  <si>
    <t xml:space="preserve">Trường Mầm non Long Phú, xã Hòa Thạch </t>
  </si>
  <si>
    <t>Vốn thực hiện là 10,5 tỷ từ ngân sách Thành phố theo Quyết định số 2032/QĐ-UBND ngày 24/4/2019 của UBND thành phố Hà Nội V/v điều chỉnh và giao bổ sung kế hoạch đầu tư vốn ngân sách Thành phố năm 2019;
QĐ số 4961/QĐ-UBND ngày 23/10/2018 của UBND huyện phê duyệt báo cáo KTKT</t>
  </si>
  <si>
    <t>Trường Mầm non Cấn Hữu (điểm trường thôn Đĩnh Tú và Thái Thượng Khê), xã Cấn Hữu</t>
  </si>
  <si>
    <t>Vốn thực hiện là 12,5 tỷ từ ngân sách Thành phố theo Quyết định số 2032/QĐ-UBND ngày 24/4/2019 của UBND thành phố Hà Nội V/v điều chỉnh và giao bổ sung kế hoạch đầu tư vốn ngân sách Thành phố năm 2019;
QĐ số 4962/QĐ-UBND ngày 23/10/2018 của UBND huyện phê duyệt báo cáo KTKT</t>
  </si>
  <si>
    <t>Trường mầm non Thị trấn Quốc Oai B</t>
  </si>
  <si>
    <t>Vốn thực hiện là 10,5 tỷ từ ngân sách Thành phố theo Quyết định số 2032/QĐ-UBND ngày 24/4/2019 của UBND thành phố Hà Nội V/v điều chỉnh và giao bổ sung kế hoạch đầu tư vốn ngân sách Thành phố năm 2019
QĐ số 5089/QĐ-UBND ngày 29/10/2018 của UBND huyện phê duyệt báo cáo KTKT</t>
  </si>
  <si>
    <t xml:space="preserve">Trường tiểu học Cấn Hữu </t>
  </si>
  <si>
    <t>Vốn thực hiện là 15 tỷ từ ngân sách Thành phố theo Quyết định số 2032/QĐ-UBND ngày 24/4/2019 của UBND thành phố Hà Nội V/v điều chỉnh và giao bổ sung kế hoạch đầu tư vốn ngân sách Thành phố năm 2019;
QĐ số 5096/QĐ-UBND ngày 30/10/2018 của UBND huyện phê duyệt báo cáo nghiên cứu khả thi</t>
  </si>
  <si>
    <t>Trường tiểu học Đông Xuân</t>
  </si>
  <si>
    <t>Vốn thực hiện là 10,5 tỷ từ ngân sách Thành phố theo Quyết định số 2032/QĐ-UBND ngày 24/4/2019 của UBND thành phố Hà Nội V/v điều chỉnh và giao bổ sung kế hoạch đầu tư vốn ngân sách Thành phố năm 2019;
QĐ số 4964/QĐ-UBND ngày 23/10/2018 của UBND huyện phê duyệt báo cáo KTKT</t>
  </si>
  <si>
    <t>Điều chỉnh dự án đường trục chính Bắc–Nam khu đô thị Quốc Oai. Hạng mục cải tạo, chỉnh trang ngã ba phía bên phải giao đường trục chính Bắc-Nam với đường tỉnh 421B, kênh Đồng Mô và đoạn vuốt rẽ từ đường trục chính Bắc–Nam đến chi cục thi hành án dân sự huyện Quốc Oai</t>
  </si>
  <si>
    <t>Quyết định số 5403/Đ-UBND ngày 27/9/2019 của UBND thành phố về việc Phê duyệt điều chỉnh dự án xây dựng Đường trục chính Bắc - Nam khu đô thị Quốc Oai, huyện Quốc Oai</t>
  </si>
  <si>
    <t>Đường trục phát triển các xã vùng bán sơn địa huyện Quốc Oai (tuyến ĐH09 Phú Cát-Hòa Thạch-Đông Yên)</t>
  </si>
  <si>
    <t>Xã Đông Yên, Xã Hòa Thạch, Xã Phú Cát</t>
  </si>
  <si>
    <t>Vốn thực hiện là 49,15 tỷ từ ngân sách Huyện theo Quyết định số 5699/QĐ-UBND ngày 15/12/2018 của UBND huyện Quốc Oai V/v giao chỉ tiêu kế hoạch kinh tế - xã hội và dự toán thu, chi ngân sách năm 2019 của huyện Quốc Oai;
Quyết định số 5079/QĐ-UBND ngày 29/10/2018 của UBND huyện Quốc Oai V/v phê duyệt dự án đầu tư xây dựng</t>
  </si>
  <si>
    <t>Xây dựng đường vành đai khu công nghiệp Bắc Phú Cát (nay là khu công nghệ cao Hòa Lạc)</t>
  </si>
  <si>
    <t>Cầu Tân Phú bắc qua sông Đáy</t>
  </si>
  <si>
    <t xml:space="preserve">Quốc Oai; </t>
  </si>
  <si>
    <t>Quyết định số 1824/QĐ-UBND ngày 17/4/2019 của ủy ban nhân dân thành phố Hà Nội về việc phê duyệt chủ trương đầu tư dự án đầu tư xây dựng công trình cầu Tân Phú bắc qua sông Đáy, huyện Quốc Oai</t>
  </si>
  <si>
    <t>Cầu Ngọc Than</t>
  </si>
  <si>
    <t>Xã Ngọc Mỹ; Thị trấn Quốc Oai</t>
  </si>
  <si>
    <t>Quyết định số 3683/QĐ-UBND ngày 10/7/2019 của UBND thành phố Hà Nội về việc phê duyệt chủ trương đầu tư dự án cầu Ngọc Than, huyện Quốc Oai.</t>
  </si>
  <si>
    <t>Cầu 76</t>
  </si>
  <si>
    <t>Quyết định số 3781/QĐ-UBND ngày 15/7/2019 của UBND thành phố Hà Nội về việc phê duyệt chủ trương đầu tư dự án cầu 76, huyện Quốc Oai.</t>
  </si>
  <si>
    <t>I.2</t>
  </si>
  <si>
    <t>Các dự án đăng ký mới thực hiện trong năm 2020</t>
  </si>
  <si>
    <t>Nâng cấp cải tạo nhà văn hoá thôn 3, thôn 4 xã Thạch Thán</t>
  </si>
  <si>
    <t>DSH</t>
  </si>
  <si>
    <t>Ban Quản lý dự án huyện</t>
  </si>
  <si>
    <t>Quyết định số 4941/QĐ-UBND ngày 22/10/2018 của UBND huyện Quốc Oai về việc phê duyệt báo cáo kinh tế kỹ thuật</t>
  </si>
  <si>
    <t>Cầu Nông Lâm</t>
  </si>
  <si>
    <t>Báo cáo nghiên cứu khả thi dự án đã được UBND Thành phố phê duyệt tại Quyết định số 6077/QĐ-UBND ngày 31/10/2019.</t>
  </si>
  <si>
    <t>II</t>
  </si>
  <si>
    <t>Các dự án nằm trong Biểu 1B</t>
  </si>
  <si>
    <t>II.1</t>
  </si>
  <si>
    <t>Xây dựng hạ tầng kỹ thuật khu đất đấu giá quyền sử dụng đất ở ĐG20/2019 thôn Ngọc Than, xã Ngọc Mỹ</t>
  </si>
  <si>
    <t>Quyết định số 1944/QĐ-UBND ngày 06/3/2019 của UBND huyện Quốc Oai về việc phê duyệt chủ trương đầu tư xây dựng</t>
  </si>
  <si>
    <t>1B</t>
  </si>
  <si>
    <t>Xây dựng hạ tầng kỹ thuật khu đất đấu giá quyền sử dụng đất ở ĐG21.1/2019 thôn Ngọc Than, xã Ngọc Mỹ</t>
  </si>
  <si>
    <t>Quyết định số 1945/QĐ-UBND ngày 06/3/2019 của UBND huyện Quốc Oai về việc phê duyệt chủ trương đầu tư xây dựng</t>
  </si>
  <si>
    <t>Xây dựng hạ tầng kỹ thuật khu đất đấu giá quyền sử dụng đất ở ĐG21.2/2019 thôn Ngọc Than, xã Ngọc Mỹ</t>
  </si>
  <si>
    <t>Quyết định số 1946/QĐ-UBND ngày 06/3/2019 của UBND huyện Quốc Oai về việc phê duyệt chủ trương đầu tư xây dựng</t>
  </si>
  <si>
    <t>Xây dựng hạ tầng kỹ thuật khu đất đấu giá quyền sử dụng đất ở ĐG21.3/2019 thôn Ngọc Than, xã Ngọc Mỹ</t>
  </si>
  <si>
    <t>Quyết định số 1947/QĐ-UBND ngày 06/3/2019 của UBND huyện Quốc Oai về việc phê duyệt chủ trương đầu tư xây dựng</t>
  </si>
  <si>
    <t>Xây dựng hạ tầng kỹ thuật khu đất đấu giá quyền sử dụng đất ở ĐG22/2019 thôn Ngọc Than, xã Ngọc Mỹ</t>
  </si>
  <si>
    <t>Quyết định số 1948/QĐ-UBND ngày 06/3/2019 của UBND huyện Quốc Oai về việc phê duyệt chủ trương đầu tư xây dựng</t>
  </si>
  <si>
    <t>Xây dựng hạ tầng kỹ thuật khu đất đấu giá quyền sử dụng đất ở ĐG23/2019 thôn Ngọc Than, xã Ngọc Mỹ</t>
  </si>
  <si>
    <t>Quyết định số 1949/QĐ-UBND ngày 06/3/2019 của UBND huyện Quốc Oai về việc phê duyệt chủ trương đầu tư xây dựng</t>
  </si>
  <si>
    <t>Đường 421B nối tiếp từ cầu vượt Sài Sơn qua khu hành chính huyện kết nối với tỉnh lộ 421B đoạn Thạch Thán – Xuân Mai</t>
  </si>
  <si>
    <t>Xã Thạch Thán, Xã Yên Sơn</t>
  </si>
  <si>
    <t>II.2</t>
  </si>
  <si>
    <t>Xây dựng hạ tầng kỹ thuật khu đất đấu giá quyền sử dụng đất ở ĐG24 thôn Yên Nội, xã Đồng Quang</t>
  </si>
  <si>
    <t>Xây dựng hạ tầng kỹ thuật khu đất đấu giá quyền sử dụng đất ở ĐG25 thôn Yên Nội, xã Đồng Quang</t>
  </si>
  <si>
    <t>Xây dựng hạ tầng kỹ thuật khu đất đấu giá quyền sử dụng đất ở ĐG26 thôn Đồng Lư, xã Đồng Quang</t>
  </si>
  <si>
    <t>Xây dựng hạ tầng kỹ thuật khu đất đấu giá quyền sử dụng đất ở ĐG28 thôn Phúc Đức, xã Sài Sơn</t>
  </si>
  <si>
    <t>Quyết định số 3017/QĐ-UBND ngày 18/7/2019 của UBND huyện Quốc Oai về việc phê duyệt chủ trương đầu tư xây dựng</t>
  </si>
  <si>
    <t>Xây dựng hạ tầng kỹ thuật khu đất đấu giá quyền sử dụng đất ở ĐG29 thôn Phúc Đức, xã Sài Sơn</t>
  </si>
  <si>
    <t>Quyết định số 3018/QĐ-UBND ngày 18/7/2019 của UBND huyện Quốc Oai về việc phê duyệt chủ trương đầu tư xây dựng</t>
  </si>
  <si>
    <t>Xây dựng hạ tầng kỹ thuật khu đất đấu giá quyền sử dụng đất ở ĐG30 thôn Cổ Hiền, xã Tuyết Nghĩa</t>
  </si>
  <si>
    <t>Xã Tuyết Nghĩa</t>
  </si>
  <si>
    <t>Quyết định số 3019/QĐ-UBND ngày 18/7/2019 của UBND huyện Quốc Oai về việc phê duyệt chủ trương đầu tư xây dựng</t>
  </si>
  <si>
    <t>Xây dựng HTKT khung khu đất đấu giá tại dự án đất dịch vụ CEO, xã Sài Sơn</t>
  </si>
  <si>
    <t>Quyết định số1723/QĐ-UBND ngày 29/01/2019 của UBND huyện Quốc Oai về việc phê duyệt dự án</t>
  </si>
  <si>
    <t>Tuyến đường phát triển phía Tây Nam huyện giao với đường TL421B đi TL419 qua các xã Cấn Hữu, Cộng Hòa, Đồng Quang nối với TL423 hiện trạng để đi huyện Hoài Đức và Hà Đông</t>
  </si>
  <si>
    <t>Xã Cấn Hữu; Xã Đồng Quang; Xã Cộng Hòa</t>
  </si>
  <si>
    <t>Tờ trình số 256/TTr-BQLCTGT ngày 10 tháng 9 năm 2018 của Ban Quản lý dự án ĐTXD công trình giao thông thành phố Hà Nội</t>
  </si>
  <si>
    <t>Nâng cấp, mở rộng đường huyện ĐH 07B (đoạn từ cầu Văn Quang đến đường 421B)</t>
  </si>
  <si>
    <t>Công trình thuộc kế hoạch đầu tư công trung hạn 2016-2020 theo nghị quyết 03/NQ-HĐND ngày 28/6/2019 của HĐND huyện Quốc Oai</t>
  </si>
  <si>
    <t xml:space="preserve">Xây dựng tuyến đường huyện ĐH 02 (đoạn từ đường ĐT421B đến đê Tả Tích) huyện Quốc Oai, </t>
  </si>
  <si>
    <t>Xã Ngọc Mỹ, Xã Nghĩa Hương, Xã Liệp Tuyết</t>
  </si>
  <si>
    <t>Xây dựng đường giao thông xã Phượng Cách (Tuyến từ đường TL421B đi đường tỉnh 421A)</t>
  </si>
  <si>
    <t>Cải tạo, nâng cấp đường Trại Cá - Liệp Tuyết (đoạn tư Đê Tả tích đi đường ĐH07), huyện Quốc Oai</t>
  </si>
  <si>
    <t>Xã Liệp Tuyết</t>
  </si>
  <si>
    <t>Xây dựng tuyến đường tránh đường tỉnh 419 đoạn qua xã Tân Hòa</t>
  </si>
  <si>
    <t>Xây dựng tuyến đường từ khu trung tâm hành chính huyện đi đường tỉnh 423</t>
  </si>
  <si>
    <t>Đường liên xã 
Tuyết Nghĩa – Cấn Hữu
 từ ĐH02 – ĐH07</t>
  </si>
  <si>
    <t>Xã Tuyết Nghĩa, Xã Cấn Hữu</t>
  </si>
  <si>
    <t>Đường trung tâm xã Tân Phú</t>
  </si>
  <si>
    <t>Xây dựng hạ tầng kỹ thuật khu đất đấu giá quyền sử dụng đất ở ĐG31 thôn Yên Quán, xã Tân  Phú</t>
  </si>
  <si>
    <t>Tân Phú</t>
  </si>
  <si>
    <t>Xây dựng hạ tầng kỹ thuật khu đất đấu giá quyền sử dụng đất Gốc Sữa xã Phú Cát</t>
  </si>
  <si>
    <t>Xây dựng hạ tầng kỹ thuật khung khu trung tâm tái định cư Vai Réo, xã Phú Cát</t>
  </si>
  <si>
    <t>Xây dựng hạ tầng kỹ thuật khu Đất đấu giá quyền sử dụng đất ở ĐG02/2019 thôn Sơn Trung, xã Yên Sơn</t>
  </si>
  <si>
    <t>Yên Sơn</t>
  </si>
  <si>
    <t>Đấu giá quyền sử dụng đất lựa chọn nhà đầu tư dự án đầu tư xây dựng công trình hỗn hợp nhà ở, văn phòng và dịch vụ thuơng mại ĐG 03/2019 xã Ngọc Mỹ</t>
  </si>
  <si>
    <t>Ngọc Mỹ</t>
  </si>
  <si>
    <t>Văn bản số 4747/UBND-ĐT ngày 25/10/2019 của UBND Thành phố v/v bổ sung Kế hoạch số 99/KH-UBND ngày 27/4/2018 của UBND Thành phố về đấu giá QSD đất trên địa bàn Thành phố</t>
  </si>
  <si>
    <t xml:space="preserve">Đấu giá quyền sử dụng đất lựa chọn nhà đầu tư dự án đầu tư xây dựng công trình hỗn hợp nhà ở, văn phòng và dịch vụ thuơng mại ĐG 07/2019 xã Ngọc Mỹ </t>
  </si>
  <si>
    <t xml:space="preserve">Đấu giá quyền sử dụng đất lựa chọn nhà đầu tư dự án đầu tư xây dựng công trình hỗn hợp nhà ở, văn phòng và dịch vụ thuơng mại ĐG 11/2019 xã Ngọc Mỹ </t>
  </si>
  <si>
    <t>Đấu giá quyền sử dụng đất lựa chọn nhà đầu tư dự án đầu tư xây dựng công trình hỗn hợp nhà ở, văn phòng và dịch vụ thuơng mại ĐG 13/2019 xã Ngọc Mỹ</t>
  </si>
  <si>
    <t>III</t>
  </si>
  <si>
    <t>Các dự án nằm trong Biểu 2</t>
  </si>
  <si>
    <t>III.1</t>
  </si>
  <si>
    <t>Trạm biến áp 110kv Phú Cát và nhánh rẽ</t>
  </si>
  <si>
    <t>DNL</t>
  </si>
  <si>
    <t>Tổng công ty Điện lực TP Hà Nội</t>
  </si>
  <si>
    <t>VB 748/UBND-KT ngày 24/02/2017 của UBND thành phố Hà Nội Vv thỏa thuận vị trí xây dựng trạm biến áp 110KV Phú Cát trên địa bàn xã Phú Cát</t>
  </si>
  <si>
    <t>Hệ thống cấp nước sạch các xã Ngọc Liệp, Liệp Tuyết, Tuyết Nghĩa, Cấn Hữu lấy từ nguồn nước sạch Sông Đà</t>
  </si>
  <si>
    <t>Công ty TNHH Đồng Tiến Thành Hà Nam</t>
  </si>
  <si>
    <t>Xã Ngọc Liệp, Xã Liệp Tuyết, Xã Tuyết Nghĩa, Xã Cấn Hữu</t>
  </si>
  <si>
    <t>Quyết định số 5037/QĐ-UBND ngày 15/9/2016 của UBND thành phố Hà Nội về chủ trương đầu tư</t>
  </si>
  <si>
    <t>Xây dựng mới các trạm biến áp trên địa bàn huyện Quốc Oai (Tân Phú 5; Hòa Thạch 9; Phú Mãn 5; Phú Cát 10; Ngọc Liệp 4; Đồng bụt 3; Đông Yên 5; Phượng Cách 8)</t>
  </si>
  <si>
    <t>Cty điện lực Quốc Oai - Tổng Cty điện lực Hà Nội</t>
  </si>
  <si>
    <t>Xã Tân Phú, Xã Hòa Thạch, Xã Phú Mãn, Xã Phú Cát, Xã Ngọc Liệp, Xã Đông Yên, Xã Phượng Cách</t>
  </si>
  <si>
    <t>QĐ số 5932/EVNHANOI ngày 31/8/2018 của tổng Cty diện lực TP Hà Nội về việc giao danh mục kế hoạch đầu tư xây dựng năm 2019 cho công ty điện lực Quốc Oai</t>
  </si>
  <si>
    <t>Xây dựng mới các mạch liên thông 22kV khu vực xã Sài Sơn và Cấn Hữu</t>
  </si>
  <si>
    <t>Xã Sài Sơn, Xã Cấn Hữu</t>
  </si>
  <si>
    <t>Khai thách trạm tải 110kV-E1.48, xây dựng mạch vòng liên thông với lộ 178E1.48 và nâng cao năng lực cấp điện</t>
  </si>
  <si>
    <t>Xã Đồng Quang, Thị trấn Quốc Oai</t>
  </si>
  <si>
    <t>Khu đô thị và dịch vụ phía Tây Quốc Oai (Khu đô thị Hà Nội Westgate)</t>
  </si>
  <si>
    <t>OCT+TMD</t>
  </si>
  <si>
    <t>Công ty TNHH Liên Doanh Hà Nội WESTGATE</t>
  </si>
  <si>
    <t>Thị trấn Quốc Oai, Xã Ngọc Mỹ, Xã Thạch Thán</t>
  </si>
  <si>
    <t>Quyết đinh 5807/QĐ-UBND ngày 22/8/2017 của UBND thành phố Hà Nội về việc phê duyệt đồ án điều chỉnh quy hoạch chi tiết tỷ lệ 1/500 khu đô thị và dịch vụ phía tây Quốc Oai; Quyết định số 841/QĐ-UBND ngày 19/2/2019 của UBND thành phố Hà Nội về việc điều chỉnh chủ trươngđầu tư dự án.</t>
  </si>
  <si>
    <t>III.2</t>
  </si>
  <si>
    <t>Cụm công nghiệp làng nghề Tân Hòa</t>
  </si>
  <si>
    <t>SKN</t>
  </si>
  <si>
    <t>Cty CP tập đoàn Minh Dương</t>
  </si>
  <si>
    <t>5699/QĐ-UBND ngày 11/10/2019 của UBND thành phố về việc thành lập cụm công nghiệp làng nghề Tân Hòa huyện Quốc Oai</t>
  </si>
  <si>
    <t>Cụm công nghiệp làng nghề Ngọc Mỹ - Thạch Thán</t>
  </si>
  <si>
    <t>Công ty cổ phần DSG</t>
  </si>
  <si>
    <t>Xã Thạch Thán; Xã Ngọc Mỹ</t>
  </si>
  <si>
    <t>5768/QĐ-UBND ngày 15/10/2019 của UBND thành phố về việc thành lập cụm công nghiệp làng nghề Ngọc Mỹ - Thạch Thán huyện Quốc Oai</t>
  </si>
  <si>
    <t>B</t>
  </si>
  <si>
    <t>Các dự án không nằm trong Nghị quyết số 27/NQ-HĐND ngày 04/12/2019 của HĐND thành phố</t>
  </si>
  <si>
    <t>Đấu giá quyền sử dụng đất khu Đống, thôn Thụy Khuê</t>
  </si>
  <si>
    <t>Quyết định số 3990/QĐ-UBND ngày 26/4/20174 của UBND huyện Quốc Oai về việc Phê duyệt bổ sung danh mục dự án vào Kế hoạch số 22/KH-UBND ngày 09/2/2017 của UBND huyện Quốc Oai.Quyết định số 4185/QĐ-UBND ngày 19/6/2017 của UBND huyện Quốc Oai về việc phê duyệt chủ trương đầu tư công trình</t>
  </si>
  <si>
    <t>Xong GPMB</t>
  </si>
  <si>
    <t>Đấu giá QSD đất ở khu trường mầm non cũ, thôn Đồng Sơn</t>
  </si>
  <si>
    <t>3734/QĐ-UBND ngày 24/5/2017 của UBND huyện về việc phê duyệt báo cáo kinh tế - kỹ thuật dự án: Xây dựng KTKT khu đất đấu giá QSD đất ở ĐG 09/2017, thôn Đồng Sơn, xã Tuyết Nghĩa (Khu trường mầm non cũ)</t>
  </si>
  <si>
    <t>Khu ngòi Thái Khê</t>
  </si>
  <si>
    <t>Quyết định số 564/QĐ-UBND ngày 05/02/2018 của UBND huyện Quốc Oai V/v phê duyệt chủ trương đầu tư công trình: Xây dựng hạ tầng kỹ thuật khu đất đấu giá QSD đất ở ĐG 06/2018, thôn Thái Khê, xã Cấn Hữu, huyện Quốc Oai, thành phố Hà Nội; 4772/UBND -QLĐT ngày 10/10/2018 của UBND huyện về phê duyệt báo cáo KTKT</t>
  </si>
  <si>
    <t>Nâng cấp mở rộng tuyến đường tỉnh lộ 421A &amp; 421B qua địa phận huyện Quốc Oai (từ cầu vượt Sài Sơn đi Chùa Thầy đến đường 421A giáp huyện Phúc Thọ)</t>
  </si>
  <si>
    <t>Xã Sài Sơn, Xã Phượng Cách, Xã Yên Sơn</t>
  </si>
  <si>
    <t>Quyết định số 4970/QĐ-UBND ngày 31/10/2012 của UBND thành phố Hà Nội V/v phê duyệt dự án đầu tư xây dựng công trình Nâng cấp mở rộng tuyến đường tỉnh lộ 421A &amp; 421B qua địa phận huyện Quốc Oai (từ cầu vượt Sài Sơn đi Chùa Thầy đến đường 421A giáp huyện Phúc Thọ)
- Quyết định số 3618/QĐ-UBND ngày 15/06/2017 của UBND thành phố Hà Nội V/v phê duyệt điều chỉnh dự án;</t>
  </si>
  <si>
    <t>NQ/11</t>
  </si>
  <si>
    <t>XD trường THPT Quốc Oai</t>
  </si>
  <si>
    <t>UBND huyện</t>
  </si>
  <si>
    <t>VB số 493/HĐND-CTNS ngày 06/9/2018 của HĐND TP Hà Nội
Quyết định số 5913/QĐ-UBND ngày 30/10/2018 của UBND thành phố Hà Nội V/v phê duyệt báo cáo nghiên cứu khả thi dự án trường THPT</t>
  </si>
  <si>
    <t>Xây dựng HTKT khu đất đấu giá QD đất ở 06/2018 thôn Thái Khê, xã Cấn Hữu (bổ sung) và ĐG 07/2018 xã Tân Hòa (bổ sung)</t>
  </si>
  <si>
    <t>Xã Cấn Hữu, Xã Tân Hòa</t>
  </si>
  <si>
    <t>Quyết định số 564/QĐ-UBND ngày 05/02/2018 của UBND huyện về việc phê duyệt chủ trương đầu tư công trình; Quyết định 399a/QĐ-UBND ngày 03/02/2018 của UBND huyện về việc phê duyệt chủ trương đầu tư công trình.</t>
  </si>
  <si>
    <t>Xây dựng hạ tầng kỹ thuật khu đất đấu giá quyền sử dụng đất ở trên đại bàn các xã và Thị trấn</t>
  </si>
  <si>
    <t>các xã và Thị trấn</t>
  </si>
  <si>
    <t>Các Quyết định chủ trương đầu tư số 4096, 4112, 4097, 4101, 4106, 4108/QĐ-UBND ngày 12/9/2018 của UBND huyện</t>
  </si>
  <si>
    <t>Cải tạo đường dây 110kv Hà Đông-Sơn Tây</t>
  </si>
  <si>
    <t>Xã Yên Sơn, Thị trấn Quốc Oai và Xã Ngọc Mỹ</t>
  </si>
  <si>
    <t>QĐ phê duyệt dự án đầu tư số 5123-EVNHANOI ngày 29/12/2014 của Tổng Công ty Điện lực TP Hà Nội và VB số 4726/EVN-KH ngày 11/11/2015 của Tập đoàn Điện lực Việt Nam</t>
  </si>
  <si>
    <t>Xây dựng tuyến đường dây 110kV từ TBA 500/220kV Quốc Oai đấu nối vào đường dây 110kV Bắc An Khánh - Nam An Khánh</t>
  </si>
  <si>
    <t>Xã Yên Sơn và Thị trấn Quốc Oai</t>
  </si>
  <si>
    <t>Văn bản số 1156/UBND - VP của UBND huyện Quốc Oai về việc đăng ký kế hoạch sử dụng đất các công trình Điện năm 2017; Văn bản số 30440/HANOI PMB-X09.2 ngày 15/9/2016 của Tổng công ty điện lực TP Hà Nội về việc Đăng ký kế hoạch sử dụng đất các công trình điện lực năm 2017; Quyết định số 3951/QĐ-EVN HANOI ngày 02/01/2015 của Tổng công ty Điện lực Hà Nội về việc phê duyệt nhiệm vụ thiết kế xây dựng công trình.</t>
  </si>
  <si>
    <t>Đường dây 500kv Tây Hà Nội - Thường Tín</t>
  </si>
  <si>
    <t>Tổng công ty truyền tải điện Quốc Gia</t>
  </si>
  <si>
    <t>Thị trấn Quốc Oai, Xã Thạch Thán, Xã Đồng Quang, Xã Cấn Hữu, Xã Đông Sơn</t>
  </si>
  <si>
    <t>Quyết định phê duyệt quy hoạch số 1208/QĐ-TTg ngày 21/7/2011 của Thủ tướng Chính phủ; Quyết định số 1049/QD-EVN ngày 21/10/2015 của Tập đoàn Điện lực Việt Nam phê duyệt nghiên cứu khả thi</t>
  </si>
  <si>
    <t>Trường THCS Ngọc Mỹ</t>
  </si>
  <si>
    <t>Vốn thực hiện là 1 tỷ từ ngân sách Huyện theo Quyết định số 5699/QĐ-UBND ngày 15/12/2018 của UBND huyện Quốc Oai V/v giao chỉ tiêu kế hoạch kinh tế - xã hội và dự toán thu, chi ngân sách năm 2019 của huyện Quốc Oai;
VB số 108/HĐND ngày 27/10/2017 của UBND huyện V/v phê duyệt chủ trương</t>
  </si>
  <si>
    <t>NQ/10</t>
  </si>
  <si>
    <t>Trường mầm non xã Phượng Cách</t>
  </si>
  <si>
    <t>Vốn thực hiện là 1 tỷ từ ngân sách Huyện theo Quyết định số 5699/QĐ-UBND ngày 15/12/2018 của UBND huyện Quốc Oai V/v giao chỉ tiêu kế hoạch kinh tế - xã hội và dự toán thu, chi ngân sách năm 2019 của huyện Quốc Oai;
VB số 93/HĐND ngày 11/9/2017 của HĐND huyện phê duyệt chủ trương</t>
  </si>
  <si>
    <t>Trụ sở Đảng ủy, HĐND, UBND xã Sài Sơn</t>
  </si>
  <si>
    <t>Quyết định số 7731/QĐ-UBND ngày 31/10/2016 của UBND huyện Quốc Oai về việc phê duyệt dự án</t>
  </si>
  <si>
    <t>Trụ sở Đảng ủy, HĐND, UBND Thị trấn Quốc Oai</t>
  </si>
  <si>
    <t>Quyết định số  7748/QĐ-UBND ngày 31/10/2016 của UBND huyện Quốc Oai về việc phê duyệt dự án</t>
  </si>
  <si>
    <t>Dự án khu nghiên cứu sinh thái thực nghiệm của TT nhiệt đới Việt Nga/BQP</t>
  </si>
  <si>
    <t>DKH</t>
  </si>
  <si>
    <t>Bộ quốc phòng</t>
  </si>
  <si>
    <t>Quyết định số 3272/QĐ-UBND ngày 9/11/2015 của UBND huyện Quốc Oai về việc phê duyệt phương án bồi thường, hỗ trợ GPMB đất và tài sản trên đất dự án khu nghiên cứu sinh thái thực nghiệm nhiệt đới Việt Nga</t>
  </si>
  <si>
    <t>Đất quốc phòng</t>
  </si>
  <si>
    <t>Xây dựng siêu thị gần với khu thương mại dịch vụ phụ trợ</t>
  </si>
  <si>
    <t>Cty TNHH Lan Chi</t>
  </si>
  <si>
    <t>Quyết định 3415/QĐ-UBND ngày 22/7/2015 của UBND thành phố HN về việc bổ sung danh mục các dự án có sử dụng đất công bố lựa chọn nhà đầu tư trên địa bàn thành phố Hà Nội năm 2015 (nguồn vốn ngoài ngân sách)</t>
  </si>
  <si>
    <t>Chuyển mục đích</t>
  </si>
  <si>
    <t>Khớp nối hạ tầng kỹ thuật đường trục chính Bắc – Nam khu đô thị Quốc Oai với khu đấu giá QSD đất ĐG 02</t>
  </si>
  <si>
    <t>Quyết định 4435/QĐ-UBND ngày 21/9/2018 của UBND huyện Quốc Oai V/v phê duyệt điều chỉnh dự án</t>
  </si>
  <si>
    <t>Dự án xây dựng trụ sở làm việc đội QLTT số 22 trực thuộc Chi cục Quản lý thị trường Hà Nội</t>
  </si>
  <si>
    <t>Ban QLDA ĐTXD DD và CN Hà Nội</t>
  </si>
  <si>
    <t>QĐ số 419/QĐ-UBND ngày 25/1/2016 phê duyệt chủ trương đầu tư dự án Xây dựng trụ sở làm việc đội quản lý thị trường số 22</t>
  </si>
  <si>
    <t>Trường Mầm non trung tâm xã Liệp Tuyết, xã Nghĩa Hương</t>
  </si>
  <si>
    <t>UBND xã Liệp Tuyết; UBND xã Nghĩa Hương</t>
  </si>
  <si>
    <t>Xã Liệp Tuyết; Xã Nghĩa Hương</t>
  </si>
  <si>
    <t>Quyết định số 2204/QĐ-UBND ngày 16/8/2010 của UBND huyện Quốc Oai v/v phê duyệt chủ trương đầu tư công trình: Trường mầm non trung tâm xã Liệp Tuyết, huyện Quốc Oai.
Quyết định số 8142/QĐ-UBND ngày 30/10/2017 của UBND huyện Quốc Oai về việc phê duyệt Báo cáo Kinh tế-Kỹ thuật công trình: Xây dựng tường rào và san lấp mặt bằng mở rộng trường THCS xã Nghĩa Hương, huyện Quốc Oai, TP Hà Nội</t>
  </si>
  <si>
    <t>Xây dựng HTKT khu đất đấu giá tại dự án đất dịch vụ CEO xã Sài Sơn, huyện Quốc Oai</t>
  </si>
  <si>
    <t>Quyết định số  4106/QĐ-UBND ngày 12/9/2018 của UBND huyện Quốc Oai về việc phê duyệt chủ trương đầu tư.</t>
  </si>
  <si>
    <t>Kinh tế trang trại nông nghiệp</t>
  </si>
  <si>
    <t>NKH</t>
  </si>
  <si>
    <t>Lê Xuân Thắng</t>
  </si>
  <si>
    <t>Thông báo số 62/TB-UBND ngày 03/5/2013 của UBND huyện Quốc Oai về việc Đồng ý chủ trương triển khai một số dự án đầu tư hộ gia đình trên địa bàn</t>
  </si>
  <si>
    <t>Đầu tư xây dựng Kinh tế trang trại xã Phú Cát</t>
  </si>
  <si>
    <t>Trịnh Văn Vát</t>
  </si>
  <si>
    <t>Quyết định số 9743/QĐ-UBND ngày 23/12/2011 ngày 23/12/2011 của UBND huyện Quốc Oai về việc phê duyệt phương án tổng thể về bồi thường, hỗ trợ GPMB Dự án đầu tư xây dựng kinh tế trang trại tại thôn 5, xã Phú Cát, huyện Quốc Oai của ông Trịnh Văn Vát</t>
  </si>
  <si>
    <t>Chuyển đổi mục đích đất trồng cây hàng năm khác sang trồng cây lâu năm</t>
  </si>
  <si>
    <t>CLN</t>
  </si>
  <si>
    <t>Hộ gia đình cá nhân có nhu cầu</t>
  </si>
  <si>
    <t>Các xã</t>
  </si>
  <si>
    <t xml:space="preserve">UBND huyện chấp thuận chủ trương tại VB số 1520/UBND-TNMT ngày 18/12/2014 về việc chấp thuận chủ trương thực hiện đấu giá, chuyển đổi mục đích, chuyển đổi mô hình NN trong kế hoạch sử dụng đất năm 2015. </t>
  </si>
  <si>
    <t>Chuyển đổi cơ cấu cây trồng và dự án trang trại nông nghiệp tổng hợp</t>
  </si>
  <si>
    <t>UBND huyện chấp thuận chủ trương tại VB số 1520/UBND-TNMT ngày 18/12/2014 về việc chấp thuận chủ trương thực hiện đấu giá, chuyển đổi mục đích, chuyển đổi mô hình NN trong kế hoạch sử dụng đất năm 2015</t>
  </si>
  <si>
    <t>Bệnh viện phụ sản Trung ương cơ sở 2</t>
  </si>
  <si>
    <t>DYT</t>
  </si>
  <si>
    <t>Quyết định số 503/QĐ-TTg ngày 17/4/2017 của Thủ tướng Chính phủ về phê duyệt chủ trương đầu tư dựa án Bệnh viện phụ sản Trung ương cơ sở 2</t>
  </si>
  <si>
    <t>Thủ tướng</t>
  </si>
  <si>
    <t>Bệnh viện Nhi Trung ương cơ sở 2</t>
  </si>
  <si>
    <t>Quyết định số 500/QĐ-TTg ngày 17/4/2017 của Thủ tướng Chính phủ về phê duyệt chủ trương đầu tư dựa án Bệnh viện nhi Trung ương cơ sở 2</t>
  </si>
  <si>
    <t>Chuyển đổi diện tích đất vườn, ao nhỏ lẻ xen kẹt trong khu dân cư sang đất ở các xã, Thị trấn</t>
  </si>
  <si>
    <t>Hộ gia đình có nhu cầu chuyển mục đích</t>
  </si>
  <si>
    <t>Quyết định số 12/2017/QĐ-UBND ngày 31/3/2017 của UBND thành phố ban hành quy định về đăng ký đất đai, nhà ở và tài sản khác gắn liền với đất; công nhận quyền sử dụng đất; cấp giấy quyền ử dụng đất; quyền sở hữu nhà ở và tài sản gắn liền với đất; đăng ký biến động về sự dụng đất, nhà ở và tài sản gắn liền với đất cho hộ gia đình, cá nhân, cộng đồng dân cư, người việt nam định cư ở nước ngoài, cá nhân nước ngoài; chuyển mục đích sử dụng đất vườn, ao liền kề và đất nông nghiệp xen kẹt trong khu dân cư sang đất ở trên địa bàn thành phố Hà Nội</t>
  </si>
  <si>
    <t>Dự án nông nghiệp tổng hợp tại khu vực Nhà Đôi, thôn Liệp Mai, xã Ngọc Liệp, huyện Quốc Oai, thành phố Hà Nội</t>
  </si>
  <si>
    <t>ông Nguyễn Hùng Vỹ</t>
  </si>
  <si>
    <t>Thông báo số 948-TB/HU ngày 26/02/2018 của Huyện ủy Quốc Oai về Kết luận của Thường trực Huyện ủy về việc chấp thuận chủ trương cho thuê đất nông nghiệp thực hiện dự án nông nghiệp tổng hợp tại khu vực Nhà Đôi, thôn Liệp Mai, xã Ngọc Liệp, huyện Quốc Oai, thành phố Hà Nội; Văn bản số 326/UBND-TNMT ngày 01/3/2018 của UBND huyện Quốc Oai về việc chấp thuận chủ trương đầu tư dự án nông nghiệp tổng hợp tại xã Ngọc Liệp, huyện Quốc Oai.</t>
  </si>
  <si>
    <t>Trang trại nông nghiệp tổng hợp tại Khu Chân sông bãi giữa, thôn Yên Quán, xã Tân Phú, huyện Quốc Oai</t>
  </si>
  <si>
    <t>ông Nguyễn Hữu Bình</t>
  </si>
  <si>
    <t>Văn bản số 1006/UBND-ĐT ngày 13/3/2018 về việc thuê đất nông nghiệp để thực hiện dự án Trang trại sản xuất nông nghiệp của ông Nguyễn Hữu Bình tại xã Tân Phú, huyện Quốc Oai</t>
  </si>
  <si>
    <t>Cửa hàng xăng dầu Nam Mạnh</t>
  </si>
  <si>
    <t>Công ty TNHH TM và XNK xăng dầu Khu vực I Nam Mạnh</t>
  </si>
  <si>
    <t xml:space="preserve">Văn bản số 2480/UBND-KH&amp;ĐT ngày 04/6/2018 của UBND Thành phố chấp thuận chủ trương cho Công ty TNHH THương mại và xuất nhập khẩu Xăng dầu khu vực I Nam Mạnh chuyển nhượng đất nông nghiệp thực hiện dự án Cửa hàng xăng dầu tại xã Đông Yên, huyện Quốc Oai </t>
  </si>
  <si>
    <t>Đất nông trường chè Long Phú</t>
  </si>
  <si>
    <t>Hộ gia đình</t>
  </si>
  <si>
    <t>Chỉ thị số 09/CT-UBND ngày 25/4/2013 của UBND thành phố Hà Nội về tăng cường công tác quản lý, sử dụng đất tại các công ty nông, lâm nghiệp đã thực hiện cổ phần hóa các nông, lâm trường, trạm trại trên địa bàn thành phố Hà Nội; Văn bản số 222/STNMT-CCQLĐĐ ngày 10/01/2017 của Sở Tài nguyên và Môi trường Hà Nội v/v Hướng dẫn việc tiếp nhận đất từ Công ty nông, lâm nghiệp về địa phương quản lý</t>
  </si>
  <si>
    <t>Thỏa thuận</t>
  </si>
  <si>
    <t>Cải tạo, nâng cấp nghĩa trang liệt sĩ xã Nghĩa Hương</t>
  </si>
  <si>
    <t>NTD</t>
  </si>
  <si>
    <t>UBND xã Nghĩa Hương</t>
  </si>
  <si>
    <t>Quyết định 7296 ngày 26/10/2017 của UBND huyện Quốc Oai; Quyết định số 1430 ngày 22/3/2018 của UBND Thành phố Hà Nội</t>
  </si>
  <si>
    <t xml:space="preserve">Dự án khu đô thị mới tại lô đất N1+N3 thuộc khu đô thị Quốc Oai, huyện Quốc Oai </t>
  </si>
  <si>
    <t>ODT</t>
  </si>
  <si>
    <t xml:space="preserve">Công ty cổ phần Tập đoàn C.E.O </t>
  </si>
  <si>
    <t>Quyết định số 2983/QĐ-UBND  ngày 16/6/2018 điều chỉnh chủ trương đầu tư dự án khu đô thị mới tại lô đất N1+N3, đô thị Quốc Oai, xã Sài Sơn, huyện Quốc Oai.</t>
  </si>
  <si>
    <t>Đất đã GPMB</t>
  </si>
  <si>
    <t>Xây dựng mới các mạch liên thông 22kV khu vực xã Hòa Thạch</t>
  </si>
  <si>
    <t>thỏa thuận</t>
  </si>
  <si>
    <t>Đấu giá để cho thuê đất công ích tại huyện Quốc Oai</t>
  </si>
  <si>
    <t>BHK</t>
  </si>
  <si>
    <t>hộ gia đình, cá nhân</t>
  </si>
  <si>
    <t>Văn bản số 216a/BC-UBND ngày 28/9/2018 của UBND Thị trấn Quốc Oai về kết quả rà soát, lập danh mục các khu đất dự kiến đấu giá để cho thuê đất công ích năm 2019</t>
  </si>
  <si>
    <t>Đấu giá để cho thuê đất công ích tại xã Tân Hòa</t>
  </si>
  <si>
    <t>Văn bản số 118/BC-UBND ngày 28/9/2018 của UBND xã Tân Hòa về kết quả rà soát, lập danh mục các khu đất dự kiến đấu giá để cho thuê đất công ích năm 2019</t>
  </si>
  <si>
    <t>Đấu giá để cho thuê đất công ích tại xã Đông Xuân</t>
  </si>
  <si>
    <t>Văn bản số 87a/UBND-ĐCXD ngày 01/10/2018 của UBND xã Đông Xuân về kết quả rà soát, lập danh mục các khu đất dự kiến đấu giá để cho thuê đất công ích năm 2019 trên địa bàn xã Đông Xuân</t>
  </si>
  <si>
    <t>Cải tạo, chỉnh trang tuyến đường từ đường từ đại lộ Thăng Long đi UBND xã Yên Sơn</t>
  </si>
  <si>
    <t>Xã Yên Sơn</t>
  </si>
  <si>
    <t>Quyết định phê duyệt chủ trương số 4988/QĐ-UBND ngày 25/10/2018 của UBND huyện Quốc Oai</t>
  </si>
  <si>
    <t>Xây dựng HTKT khu đất đấu giá QSD đất ở ĐG09/2016 (X9) khu Đỉnh Cầu, thôn Yên Thái</t>
  </si>
  <si>
    <t>Quyết định 5767/QĐ-UBND ngày 18/8/2017 của UBND Thành phố v/v thu hồi 2.996,4 m2 đất giao UBND huyện Quốc Oai thực hiện dự án</t>
  </si>
  <si>
    <t>Đã GPMB</t>
  </si>
  <si>
    <t xml:space="preserve">Xây dựng HTKT khu đất đấu giá QSD đất ở khu TĐC dự án đường trục Bắc Nam </t>
  </si>
  <si>
    <t>Quyết định 2821/QĐ-UBND ngày 12/6/2016 của UBND Thành phố v/v cho phép chuyển mục đích sử dụng 4.398,9 m2 đất</t>
  </si>
  <si>
    <t>Xây dựng HTKT khu đất đấu giá QSD đất ở ĐG06-PC thôn 5 xã Phú Cát</t>
  </si>
  <si>
    <t>Xa Phú Cát</t>
  </si>
  <si>
    <t>Quyết định 1717/QĐ-UBND ngày 22/4/2017 của UBND Thành phố v/v thu hồi 947 m2 đất giao UBND huyện thực hiện dự án</t>
  </si>
  <si>
    <t xml:space="preserve">I. </t>
  </si>
  <si>
    <t>Mở rộng, nâng cấp trường mầm non Đại Thành</t>
  </si>
  <si>
    <t>xã Đại Thành</t>
  </si>
  <si>
    <t>Quyết định số 3602/QĐ-UBND ngày 14/9/2019 của UBND huyện Quốc Oai về việc phê duyệt chủ trương đầu tư công trình</t>
  </si>
  <si>
    <t>Cải tạo, nâng cấp đường từ đường ĐT421B đi thôn Yên Thái và thôn Việt Yên, xã Đông Yên</t>
  </si>
  <si>
    <t>xã Đông Yên</t>
  </si>
  <si>
    <t xml:space="preserve">Quyết định số 3551/QĐ-UBND ngày 11/9/2019 của UBND huyện Quốc Oai về việc phê duyệt chủ trương đầu tư dự án </t>
  </si>
  <si>
    <t>Xây dựng tuyến đường từ tỉnh lộ 419 đến thôn Yên Nội, xã Đồng Quang</t>
  </si>
  <si>
    <t>Thị trấn Quốc Oai và xã Đồng Quang</t>
  </si>
  <si>
    <t>Quyết định số 3739/QĐ-UBND ngày 27/9/2019 của UBND huyện Quốc Oai  về việc phê duyệt chủ trương đầu tư dự án</t>
  </si>
  <si>
    <t xml:space="preserve">Xây dựng tuyến đường từ Đại lộ Thăng long đến đường 419 </t>
  </si>
  <si>
    <t>xã Yên Sơn và
 Thị trấn Quốc Oai</t>
  </si>
  <si>
    <t>Quyết định số 3740/QĐ-UBND ngày 27/9/2019 của UBND huyện Quốc Oai  về việc phê duyệt chủ trương đầu tư dự án</t>
  </si>
  <si>
    <t>Cụm công nghiệp Ngọc Liệp (mở rộng)</t>
  </si>
  <si>
    <t>Công ty cổ phần Xây dựng giao thông Long Thành</t>
  </si>
  <si>
    <t>Ngọc Liệp</t>
  </si>
  <si>
    <t>Quyết định thành lập cụm số 2730/QĐ-UBND ngày 26/6/2020 của UBND Thành phố</t>
  </si>
  <si>
    <t>Cụm công nghiệp Nghĩa Hương</t>
  </si>
  <si>
    <t>Công ty TNHH Đầu tư Minh Hà</t>
  </si>
  <si>
    <t>Nghĩa Hương</t>
  </si>
  <si>
    <t>Quyết định thành lập cụm số 2799/QĐ-UBND ngày 26/6/2020 của UBND Thành phố</t>
  </si>
  <si>
    <t>II.</t>
  </si>
  <si>
    <t>Xây dựng hạ tầng kỹ thuật khu đấu giá QSD đất ở ĐG05.1 thị trấn Quốc Oai</t>
  </si>
  <si>
    <t>Trung tâm PTQĐ</t>
  </si>
  <si>
    <t>thị trấn Quốc Oai</t>
  </si>
  <si>
    <t>Quyết định 2934/QĐ-UBND ngày 15/6/2018 của UBND thành phố Hà Nội về việc giao 4.755,2 m2 đất tại thị trấn Quốc Oai cho UBND huyện Quốc Oai để thực hiện dự án</t>
  </si>
  <si>
    <t>Xây dựng hạ tầng kỹ thuật khu đấu giá QSD đất ở ĐG03 thị trấn Quốc Oai</t>
  </si>
  <si>
    <t>Quyết định 6131/QĐ-UBND ngày 07/11/2018 của UBND thành phố Hà Nội về việc giao 34.089 m2 đất tại thị trấn Quốc Oai cho UBND huyện Quốc Oai để thực hiện dự án</t>
  </si>
  <si>
    <t>Cây xăng Yên Sơn (cây xăng Quảng Yên)</t>
  </si>
  <si>
    <t>Công ty TNHHĐT&amp;XD Mạnh Tiến Đạt</t>
  </si>
  <si>
    <t>xã Yên Sơn</t>
  </si>
  <si>
    <t>Văn bản số 5303/UBND-KT ngày 24/10/2017 của UBND thnahf phồ Hà Nội</t>
  </si>
  <si>
    <t>C</t>
  </si>
  <si>
    <t>Các dự án đăng ký bổ sung thực hiện trong Kế hoạch 2020</t>
  </si>
  <si>
    <t>Các dự án thu hồi đất</t>
  </si>
  <si>
    <t>Các dự án không thu hồi đất, ghi tên thực hiện</t>
  </si>
  <si>
    <t>NQ/08</t>
  </si>
  <si>
    <r>
      <t xml:space="preserve">Nghị quyết 04/NQ-HĐND ngày 09/4/2019 của Hội đồng nhân dân thành phố Hà Nội về việc phê duyệt chủ trương đầu tư một số dự án sử dụng vốn đầu tư công trung hạn 5 năm; </t>
    </r>
    <r>
      <rPr>
        <i/>
        <sz val="10"/>
        <rFont val="Times New Roman"/>
        <family val="1"/>
      </rPr>
      <t>Tờ trình số 10244/TTr-SGTVT ngày 28/10/2019 của Sở Giao thông vận tải Hà Nội về việc phê duyệt báo cáo nghiên cứu khả thi dự án Đường vành đai Khu công nghiệp Bắc Phú Cát (nay là đường vành đai Khu công nghệ cao Hòa Lạc), huyện Quốc Oai.</t>
    </r>
  </si>
  <si>
    <t>Mã loại đất</t>
  </si>
  <si>
    <t>Chủ đầu tư</t>
  </si>
  <si>
    <t>Biểu theo NQ11 và NQ10</t>
  </si>
  <si>
    <t>Đánh giá kết quả thực hiện Kế hoạch năm 2019</t>
  </si>
  <si>
    <t>Diện tích theo KH duyệt</t>
  </si>
  <si>
    <t>Diện tích đã GPMB</t>
  </si>
  <si>
    <t>Dự án đã cắm mốc phục vụ GPMB</t>
  </si>
  <si>
    <t>Dự án chưa tổ chức thực hiện</t>
  </si>
  <si>
    <t>Đất trồng</t>
  </si>
  <si>
    <t>Tỷ lệ</t>
  </si>
  <si>
    <t>sở TNMT đã cắm mốc</t>
  </si>
  <si>
    <t>Đã có TB thu hồi đất</t>
  </si>
  <si>
    <t>Loại bỏ</t>
  </si>
  <si>
    <t>Lý do chậm GPMB, loại bỏ, kiến nghị (nếu có)</t>
  </si>
  <si>
    <t>Bổ sung căn cứ pháp lý mới (nếu có)</t>
  </si>
  <si>
    <t>TT</t>
  </si>
  <si>
    <t>Danh mục công trình dự án</t>
  </si>
  <si>
    <t>Diên tích (Ha)</t>
  </si>
  <si>
    <t>(có bản sao gửi kèm theo)</t>
  </si>
  <si>
    <t>Địa danh cấp xã</t>
  </si>
  <si>
    <t>Các dự án phải báo cáo HĐND Thành phố thông qua theo quy định tại Khoản 3, Điều 62 Luật đất đai 2013</t>
  </si>
  <si>
    <t>Các dự án không phải báo cáo HĐND Thành phố thông qua</t>
  </si>
  <si>
    <t>DANH MỤC CÔNG TRÌNH, DỰ ÁN  ĐĂNG KÝ MỚI TRONG KẾ HOẠCH SỬ DỤNG ĐẤT NĂM 2021 HUYỆN QUỐC OAI, HÀ NỘI</t>
  </si>
  <si>
    <t>Phụ lục 02</t>
  </si>
  <si>
    <t>Phụ lục 01</t>
  </si>
  <si>
    <t>(Kèm theo Công văn số: ……/UBND-TNMT ngày ……/9/2020 của UBND huyện Quốc Oai)</t>
  </si>
  <si>
    <t>Chuyển tiếp sang 2021</t>
  </si>
  <si>
    <t>Dự kiến hoàn thành 2020</t>
  </si>
  <si>
    <t>x</t>
  </si>
  <si>
    <t>Chưa triển khai thực hiện</t>
  </si>
  <si>
    <t>Ghi chú Ban Quản lý Dự Án</t>
  </si>
  <si>
    <t>Đã thực hiện xong GPMB, chuyển tiếp 2021</t>
  </si>
  <si>
    <t>Chưa triển khai thực hiện GPMB</t>
  </si>
  <si>
    <t>Đã thực hiện hoặc có QĐ giao đất</t>
  </si>
  <si>
    <t>Đã xong</t>
  </si>
  <si>
    <t>Chưa triển khai thực hiện, chuyển tiếp 2021</t>
  </si>
  <si>
    <t>Nằm trong khuôn viên trường</t>
  </si>
  <si>
    <t>Đã thực hiện xong GPMB, chuyển tiếp sang 2021</t>
  </si>
  <si>
    <t>Đã cải tạo trường cũ</t>
  </si>
  <si>
    <t>Chưa triển khai thực hiện, chuyển tiếp sang năm 2021</t>
  </si>
  <si>
    <t>Còn 2 hộ khoảng 200m2 chưa nhận tiền, chuển tiếp sang năm 2021</t>
  </si>
  <si>
    <t>Vướng mắc 1 phần UB thị trấn và 01 hộ dân chưa nhận tiền</t>
  </si>
  <si>
    <t>Chưa bố trí được vốn</t>
  </si>
  <si>
    <t>Chưa bố trí được vốn, chuyển tiếp sang năm 2021</t>
  </si>
  <si>
    <t>Còn khoảng 0.17 ha, trong đó: 700m2 đất ở và 1000m2 đất trang trại</t>
  </si>
  <si>
    <t>Đã GPMB được 4.37 ha, còn lại chuyển tiếp sang năm 2021</t>
  </si>
  <si>
    <t>- Bổ sung căn cứ mới; Đang hoàn thiện bản đồ GPMB</t>
  </si>
  <si>
    <t>Chưa triển khai thưc hiện, chuyển tiếp sang năm 2021</t>
  </si>
  <si>
    <t>Đang thẩm định bản đồ GPMB, chuyển tiếp sang năm 2021 (Bổ sung QĐ Phê duyệt dự án)</t>
  </si>
  <si>
    <t>Chưa triển khai thưực hiện, chuyển tiếp sang năm 2021</t>
  </si>
  <si>
    <t>Đaã GPMB được 0.99 ha, còn lại chuyển sang năm 2021 (Bổ sung văn bản mới)</t>
  </si>
  <si>
    <t>Còn khoảng 03 hộ, diện tích 0.01 ha chưa nhận tiền</t>
  </si>
  <si>
    <t>chưa triển khai thực hiện, chuyển tiếp sang năm 2021</t>
  </si>
  <si>
    <t xml:space="preserve"> DANH MỤC CÁC CÔNG TRÌNH, DỰ ÁN BAN QUẢN LÝ DỰ ÁN LÀM CHỦ ĐẦU TƯ THỰC HIỆN TRONG KẾ HOẠCH SỬ DỤNG ĐẤT NĂM 2020 HUYỆN QUỐC OAI, TP.HÀ NỘI</t>
  </si>
  <si>
    <t>-</t>
  </si>
  <si>
    <t>Bổ sung căn cứ</t>
  </si>
  <si>
    <t>Đang thẩm định bản đồ GPMB, chuyển tiếp sang năm 2021</t>
  </si>
  <si>
    <t>Đaã GPMB được 0.99 ha, còn lại chuyển sang năm 2021</t>
  </si>
  <si>
    <t>- Đang hoàn thiện bản đồ GPMB</t>
  </si>
  <si>
    <t>Vướng mắc GPMB</t>
  </si>
  <si>
    <t>6984/QĐ-UBND ngày 6/12/2019</t>
  </si>
  <si>
    <t>Không thực hiện</t>
  </si>
  <si>
    <t xml:space="preserve"> Xây dựng HTKT khu đất dđấu giá QSD đất ở ĐG04/2019 thôn Phú Mỹ, xã Ngọc Mỹ (Khu Trại Cá - thôn Phú Mỹ)</t>
  </si>
  <si>
    <t xml:space="preserve"> Quyết định số 4147/QĐ-UBND ngày 30/10/2019</t>
  </si>
  <si>
    <t>Bổ sung căn cứ 4147 mới</t>
  </si>
  <si>
    <t>3030/QĐ-UBND ngày 6/6/2019</t>
  </si>
  <si>
    <t>Thực hiện đấu giá</t>
  </si>
  <si>
    <t>3667/QĐ-UBND ngày 20/8/2020</t>
  </si>
  <si>
    <t>Chưa triển khai thực hiện, CT2020</t>
  </si>
  <si>
    <t xml:space="preserve"> Quyết định số 4364/QĐ-UBND ngày 31/10/2019</t>
  </si>
  <si>
    <t>Quyết định  số 4365/QĐ-UBND ngày 31/10/2019</t>
  </si>
  <si>
    <t>Quyết định số 1856/QĐ-UBND ngày 16/6/2020</t>
  </si>
  <si>
    <t>Quyết định số 1857/QĐ-UBND ngày 16/6/2020</t>
  </si>
  <si>
    <t>Quyết định số 4061/QĐ-UBND ngày 29/10/2019</t>
  </si>
  <si>
    <t xml:space="preserve"> Quyết định số 4059/QĐ-UBND ngày 29/10/2019</t>
  </si>
  <si>
    <t>Quyết định số 4146/QĐ-UBND ngày 30/10/2019</t>
  </si>
  <si>
    <t>Xong GPMB từ KH2020</t>
  </si>
  <si>
    <t>2092/QĐ-UBND ngày 22/5/2020</t>
  </si>
  <si>
    <t>1551/QĐ-UBND ngày 1/4/2019</t>
  </si>
  <si>
    <t>(Kèm theo Công văn số 220/PTQĐ ngày 10/9/2020 của Trung tâm PTQĐ huyện Quốc Oai)</t>
  </si>
  <si>
    <t>Đánh giá kết quả thực hiện Kế hoạch năm 2020</t>
  </si>
  <si>
    <t>Đã có QĐ giao đất (ngày/ tháng /năm)</t>
  </si>
  <si>
    <t>Tổng DT</t>
  </si>
  <si>
    <t>Sở TNMT đã cắm mốc</t>
  </si>
  <si>
    <t>Xây dựng HTKT khu đất đấu giá QSD đất ở ĐG TT01 thôn Ngọc Than, xã Ngọc Mỹ</t>
  </si>
  <si>
    <t>KT Lại đã có QĐ giao đất chưa</t>
  </si>
  <si>
    <t>4098/QĐ-UBND ngày 12/9/2018 của UBND huyện về việc phê duyệt chủ trương đầu tư; số 4147/QĐ-UBND ngày 30/10/2019 về việc phê duyệt Báo cáo kinh tế - kỹ thuật dự án: Xây dựng HTKT khu đất đấu giá QSD đất ở ĐG04/2019 thôn Phú Mỹ, xã Ngọc Mỹ (khu trại cá)</t>
  </si>
  <si>
    <t>Quyết định số 3013/QĐ-UBND ngày 18/7/2019 của UBND huyện Quốc Oai về việc phê duyệt chủ trương đầu tư xây dựng; số 4364/QĐ-UBND ngày 31/10/2019 về việc phê duyệt báo cáo kinh tế - kỹ thuật</t>
  </si>
  <si>
    <t>Quyết định số 3014/QĐ-UBND ngày 18/7/2019 của UBND huyện Quốc Oai về việc phê duyệt chủ trương đầu tư xây dựng; số 4365/QĐ-UBND ngày 31/10/2019 về việc phê duyệt báo cáo kinh tế - kỹ thuật</t>
  </si>
  <si>
    <t>Quyết định số 3015/QĐ-UBND ngày 18/7/2019 của UBND huyện Quốc Oai về việc phê duyệt chủ trương đầu tư xây dựng; số 1856/QĐ-UBND ngày 16/6/2020 về việc phê duyệt dự án đầu tư xây dựng</t>
  </si>
  <si>
    <t>Quyết định số 3952/QĐ-UBND ngày 25/10/2019 của UBND huyện Quốc Oai về việc phê duyệt chủ trương đầu tư xây dựng; số 1857/QĐ-UBND ngày 16/6/2020 về việc phê duyệt dự án đầu tư xây dựng</t>
  </si>
  <si>
    <t>Quyết định số 3848/QĐ-UBND ngày 12/10/2019 của UBND huyện Quốc Oai về việc phê duyệt chủ trương đầu tư xây dựng; số 4061/QĐ-UBND ngày 29/10/2019 về việc phê duyệt Báo cáo kinh tế - kỹ thuật</t>
  </si>
  <si>
    <t>Quyết định số 4112/QĐ-UBND ngày 12/9/2018 của UBND huyện Quốc Oai v/v phê duyệt chủ trương đầu tư xây dựng; số 4112/QĐ-UBND ngày 09/10/2019 v/v phê duyệt điều chỉnh tên và nguồn vốn dự án; số 4059/QĐ-UBND ngày 29/10/2019 về việc phê duyệt Báo cáo kinh tế - kỹ thuật</t>
  </si>
  <si>
    <t>Quyết định số 4096/QĐ-UBND ngày 12/9/2018 của UBND huyện Quốc Oai v/v phê duyệt chủ trương đầu tư; Văn bản số 2307/UBND-QLĐT ngày 22/10/2019 v/v chấp thuận bản vẽ tổng mặt bằng tỉ lệ 1/500 dự án; số 4146/QĐ-UBND ngày 30/10/2019 về việc phê duyệt Báo cáo nghiên cứu khả thi</t>
  </si>
  <si>
    <t>Trường tiểu học Tuyết Nghĩa</t>
  </si>
  <si>
    <t>Xây mới Trường mầm non Cấn Hữu</t>
  </si>
  <si>
    <t>Cải tạo, nâng cấp trường THCS Nghĩa Hương, huyện Quốc Oai, thành phố Hà Nội</t>
  </si>
  <si>
    <t>Trường Mầm non Ngọc Mỹ (điểm trường thôn Phú Mỹ)</t>
  </si>
  <si>
    <t>Đầu tư, nâng cấp Trường Mầm non Liệp Tuyết (điểm trường trung tâm)</t>
  </si>
  <si>
    <t>Trường tiểu học Phượng Cách</t>
  </si>
  <si>
    <t>Trường mầm non Hòa Thạch, huyện Quốc Oai, thành phố Hà Nội</t>
  </si>
  <si>
    <t xml:space="preserve">Nghị Quyết số 06/NQ-HĐND ngày 27/5/2020 của Hội đồng nhân dân huyện Quốc Oai về việc phê duyệt chủ trương đầu tư các dự án đầu tư công năm 2020 trên địa bàn huyện Quốc Oai </t>
  </si>
  <si>
    <t xml:space="preserve">Nghị Quyết số 17/NQ-HĐND ngày 26/6/2020 của Hội đồng nhân dân huyện Quốc Oai về việc phê duyệt chủ trương đầu tư các dự án đầu tư công năm 2020 trên địa bàn huyện Quốc Oai </t>
  </si>
  <si>
    <t>Nghị Quyết số 17/NQ-HĐND ngày 26/6/2020 của HĐND huyện Quốc Oai về phê duyệt chủ trương đầu tư, các dự án đầu tư công năm 2020 trên địa bàn huyện Quốc Oai</t>
  </si>
  <si>
    <t>Liệp Tuyết</t>
  </si>
  <si>
    <t>Nghị Quyết số 06/NQ-HĐND ngày 27/5/2020 của HĐND huyện Quốc Oai về phê duyệt chủ trương đầu tư, các dự án đầu tư công năm 2020 trên địa bàn huyện Quốc Oai</t>
  </si>
  <si>
    <t>Phượng Cách</t>
  </si>
  <si>
    <t>Quyết định số 4494/QĐ-UBND ngày 22/7/2016 của UBND huyện Quốc Oai V/v phê duyệt chủ trương đầu tư dự án</t>
  </si>
  <si>
    <t>Xây dựng hạ tầng kỹ thuật khu đất đấu giá quyền sử dụng đất ở ĐG 32 thôn Phúc Đức, xã Sài Sơn</t>
  </si>
  <si>
    <t>Trung tâm PTQĐ huyện Quốc Oai</t>
  </si>
  <si>
    <t>Văn bản số 171/QLĐT-QH ngày 11/8/2020 của phòng QLĐT huyện Quốc Oai về thông tin quy hoạch khu đất</t>
  </si>
  <si>
    <t>Xây dựng hạ tầng kỹ thuật khu đất đấu giá QSD đất ở các điểm xen kẹt xã Phú  Mãn</t>
  </si>
  <si>
    <t>Xã Phú Mãn</t>
  </si>
  <si>
    <t>Văn bản số 268/QLĐT-QH ngày 11/8/2020 của phòng QLĐT huyện Quốc Oai về thông tin quy hoạch khu đất</t>
  </si>
  <si>
    <t>Xây dựng hạ tầng kỹ thuật khu đất đấu giá QSD đất ở các điểm xen kẹt xã Phú Cát</t>
  </si>
  <si>
    <t>Xây dựng hạ tầng kỹ thuật khu đất đấu giá QSD đất ở các điểm xen kẹt xã Sài Sơn</t>
  </si>
  <si>
    <t>Xây dựng hạ tầng kỹ thuật khu đất đấu giá QSD đất ở các điểm xen kẹt xã Tân Hòa</t>
  </si>
  <si>
    <t>Xã Tân Hoà</t>
  </si>
  <si>
    <t>Xây dựng hạ tầng kỹ thuật khu đất đấu giá QSD đất ở các điểm xen kẹt xã Tân Phú</t>
  </si>
  <si>
    <t>Xây dựng hạ tầng kỹ thuật khu đất đấu giá QSD đất ở các điểm xen kẹt xã Liệp Tuyết</t>
  </si>
  <si>
    <t>Xây dựng hạ tầng kỹ thuật khu đất đấu giá QSD đất ở các điểm xen kẹt xã Tuyết Nghĩa</t>
  </si>
  <si>
    <t>Xây dựng hạ tầng kỹ thuật khu đất đấu giá QSD đất ở các điểm xen kẹt xã Cấn Hữu</t>
  </si>
  <si>
    <t>Xây dựng hạ tầng kỹ thuật khu đất đấu giá QSD đất ở các điểm xen kẹt xã Nghĩa Hương</t>
  </si>
  <si>
    <t>Xây dựng hạ tầng kỹ thuật khu đất đấu giá QSD đất ở các điểm xen kẹt xã Đồng Quang</t>
  </si>
  <si>
    <t>Xây dựng hạ tầng kỹ thuật khu đất đấu giá QSD đất ở các điểm xen kẹt xã Yên Sơn</t>
  </si>
  <si>
    <t>Xây dựng hạ tầng kỹ thuật khu đất đấu giá QSD đất ở các điểm xen kẹt thị trấn Quốc Oai</t>
  </si>
  <si>
    <t>Xây dựng hạ tầng kỹ thuật khu Tái định cư thị trấn Quốc Oai</t>
  </si>
  <si>
    <t>Văn bản số 798/UBND-TCKH ngày 05/5/2020 của UBND huyện Quốc Oai v/v giao nhiệm vụ lập đề xuất chủ trương đầu tư</t>
  </si>
  <si>
    <t>Xây dựng hạ tầng kỹ thuật khu Tái định cư xã Cộng Hòa</t>
  </si>
  <si>
    <t>Xã Cộng Hòa</t>
  </si>
  <si>
    <t>Xây dựng hạ tầng kỹ thuật khu Trung tâm chính trị hành chính và thể thao huyện Quốc Oai</t>
  </si>
  <si>
    <t>Văn bản số 798/UBND-TCKH ngày 05/5/2020 của UBND huyện Quốc Oai v/v giao nhiệm vụ lập đề xuất chủ trương đầu tư; Văn bản số 1092/UBND-QLĐT ngày 09/6/2020 v/v điều chỉnh quy hoạch chi tiết mở rộng</t>
  </si>
  <si>
    <t>Mở rộng nghĩa trang nhân dân thị trấn Quốc Oai, huyện Quốc Oai</t>
  </si>
  <si>
    <t>Đất dịch vụ xã Yên Sơn</t>
  </si>
  <si>
    <t>Ban QLDAĐTXD huyện Quốc Oai</t>
  </si>
  <si>
    <t>Quyết định số 82/QĐ-UBND ngày 04/1/2017 của UBND Thành phố v/v thu hồi 21.277 m2 đất tại xã Yên Sơn</t>
  </si>
  <si>
    <t>Mở rộng xây dựng nhà máy sản xuất đồ gỗ, hàng mỹ nghệ, sản phẩm đèn trang trí nội thất tại xã Yên Sơn, huyện Quốc Oai</t>
  </si>
  <si>
    <t>SKC</t>
  </si>
  <si>
    <t>Công ty TNHH Minh Giang</t>
  </si>
  <si>
    <t>Văn bản số 7179/UBND-TNMT ngày 26/9/2013 của UBND thành phố Hà Nội về việc chấp thuẩn chủ trương cho công ty TNHH Minh Giang thuê đất tại xã Yên Sơn, huyện Quốc Oai</t>
  </si>
  <si>
    <t>Khu du lịch dịch vu vui chơi giải trí, đô thị sinh thái Tuần Châu Hà Nội</t>
  </si>
  <si>
    <t>Công ty Cổ phần Tuần Châu Hà Nội</t>
  </si>
  <si>
    <t>Số 50/TCHN-CV ngày 23/9/2020 của CtyCP Tuần Châu Hà Nội</t>
  </si>
  <si>
    <t>Số 143/2020/CV-MĐ ngày 31/8/2020</t>
  </si>
  <si>
    <t>Văn bản đăng ký số 119/CV-TĐMD ngày 09/9/2020 của CtyCP tập đoàn Minh Dương</t>
  </si>
  <si>
    <t>Văn bản đăng ký số 117/CV-DSG ngày 10/9/2020</t>
  </si>
  <si>
    <t>Nhà vườn sinh thái Nông nghiệp công nghệ cáo xã Đồng Quang</t>
  </si>
  <si>
    <t>Đồng Quang</t>
  </si>
  <si>
    <t>Quyết định số 1980/QĐ-UBND ngày 24/6/2008 của UBND huyện Quốc Oai về việc giao Cty CP Eurowindowholding làm chủ đầu tư thực hiện dự án; 70313/QĐ-UBND ngày 4/3/2008 của UBND huyện Quốc Oai về việc phê duyệt quy hoạch chi tiết 1/500</t>
  </si>
  <si>
    <t>Khu đô thị sinh thái và Trung tâm thương mại Quốc Oai</t>
  </si>
  <si>
    <t>Cty CTNHH Đầu Tư T&amp;M Hà Tây</t>
  </si>
  <si>
    <t>394/QĐ-UBND ngày 26/2/2008 của UBND tỉnh Hà Tây về việc phê duyệt điều chỉnh quy hoạch chi tiết tỷ lệ 1/2000; 705/QĐ-UBND ngày 4/3/2008 của UBND huyện Quốc Oai về việc Phê duyệt quy hoạch chi tiết xây dựng 1/500</t>
  </si>
  <si>
    <t>Văn bản số 11/2020/CV-TMHT ngày 15/9/2020</t>
  </si>
  <si>
    <t>Xây dựng bảo tàng thiên nhiên Việt Nam</t>
  </si>
  <si>
    <t>Bảo tàng thiên nhiên Việt Nam</t>
  </si>
  <si>
    <t>Xã Ngọc Mỹ; Liệp Tuyết; Liệp Tuyết</t>
  </si>
  <si>
    <t>Văn bản số 86/TTg-KGVX ngày 19/1/2015 của Thủ tướng Chính phủ về việc Chủ trương đầu tư dự án Bảo tàng Thiện nhiên Việt Nam; Quyết định số 1836/QĐ-UBND ngày 6/5/2020 của UBND thành phố về việc phê duyệt nhiệm vụ quy hoạch chi tiết Bảo tàng thiên Việt Nam tỷ lệ 1/500</t>
  </si>
  <si>
    <t>Văn bản đăng ký số 478/BTTNVN ngày 9/9/2020 của Viện hàn lâm khoa học Việt Nam</t>
  </si>
  <si>
    <t>Các dự án trong kế hoạch sử dụng đất 2020 huyện Quốc Oai</t>
  </si>
  <si>
    <t>DANH MỤC CÔNG TRÌNH, DỰ ÁN  TRONG KẾ HOẠCH SỬ DỤNG ĐẤT HUYỆN QUỐC OAI</t>
  </si>
  <si>
    <t>Chuyển tiếp 2021</t>
  </si>
  <si>
    <t>Đã thực hiện</t>
  </si>
  <si>
    <t>Các dự án đăng ký mới thực hiện năm 2021</t>
  </si>
  <si>
    <t>Xong, đánh giá Cty điện lực Quốc Oai</t>
  </si>
  <si>
    <t>Xong, Cty điện lực Quốc Oai</t>
  </si>
  <si>
    <t>Cty CP Eurowindow Holding; Cty CPĐT Hải Phát</t>
  </si>
  <si>
    <t>Văn bản số 529/2020/CV/EWH ngày 16/9/2020; Văn bản số 809/HP-BĐT ngày 24/9/2020</t>
  </si>
  <si>
    <t>Hải phát còn tồn tại 3 hộ khoảng 4900m2 chưa nhận tiền</t>
  </si>
  <si>
    <t>Xây dựng HTKT khu đất đấu giá QD đất ở ĐG TT01 thông Ngọc Than, xã Ngọc Mỹ</t>
  </si>
  <si>
    <t>Trùng với dự án số 5</t>
  </si>
  <si>
    <t>- Đông kiểm tra thì đã giao đợt 1 là 2.7014 m2 và đợt 2 là 12134 m2</t>
  </si>
  <si>
    <t>Quyết định số 3570/QĐ-UBND ngày 14/8/2020 của UBND thành phố Hà Nội phê duyệt chỉ giới đường đỏ tỷ lệ 1/500 tuyến đường nối tiếp đường tỉnh 421B đoạn từ cầu vượt Sài Sơn qua khu hành chính huyện Quốc Oai kết nối với đường tỉnh 421B (đoạn Thạch Thán - Xuân Mai).</t>
  </si>
  <si>
    <t xml:space="preserve">Quyết định số 3570/QĐ-UBND ngày 14/8/2020 của UBND thành phố Hà Nội </t>
  </si>
  <si>
    <t>Quyết định giao đất 6984/QĐ-UBND ngày 6/12/2019 nhưng vẫn chuyển tiếp vì còn vướng mắc</t>
  </si>
  <si>
    <t>Quyết định giao đất số 3030/QĐ-UBND ngày 6/6/2019 nhưng vẫn chuyển tiếp vì còn vướng mắc</t>
  </si>
  <si>
    <t>Quyết định giao đất số 3667/QĐ-UBND ngày 20/8/2020 nhưng vẫn chuyển tiếp vì còn vướng mắc</t>
  </si>
  <si>
    <t>Quyết định giao đất số 2092/QĐ-UBND ngày 22/5/2020 nhưng vẫn chuyển tiếp do còn tồn tai vướng mắc</t>
  </si>
  <si>
    <t>4147/QĐ-UBND ngày 30/10/2019 của UBND huyện Quốc Oai về việc phê duyệt báo cáo kinh tế - kỹ thuật công trình:</t>
  </si>
  <si>
    <t>Xong, xã đánh giá</t>
  </si>
  <si>
    <t>1856/QĐ-UBND ngày 16/6/2020 của UBND huyện Quốc Oai về việc phê duyệt dự án đầu tư xây dựng:</t>
  </si>
  <si>
    <t xml:space="preserve"> Quyết định số 4364/QĐ-UBND ngày 31/10/2019 về việc phê duyệt báo cáo kinh tế - kỹ thuật </t>
  </si>
  <si>
    <t>Quyết định  số 4365/QĐ-UBND ngày 31/10/2019 về việc phê duyệt báo cáo kinh tế - kỹ thuật</t>
  </si>
  <si>
    <t>Quyết định số 1857/QĐ-UBND ngày 16/6/2020 của UBND huyện Quốc Oai về việc phê duyệt dự án đầu tư xây dựng:</t>
  </si>
  <si>
    <t>Quyết định số 4061/QĐ-UBND ngày 29/10/2019 của UBND huyện Quốc Oai về việc phê duyệt báo cáo kinh tế - kỹ thuật</t>
  </si>
  <si>
    <t>Quyết định số 4146/QĐ-UBND ngày 30/10/2019 của UBND huyện Quốc Oai về việc phê duyệt báo cáo nghiên cứu khả thi dự án</t>
  </si>
  <si>
    <t xml:space="preserve"> Quyết định số 4059/QĐ-UBND ngày 29/10/2019 của UBND huyện Thạch Thất về việc phê duyệt báo cáo kinh tế - kỹ thuật</t>
  </si>
  <si>
    <t>Xong, đã thực hiện</t>
  </si>
  <si>
    <t>Quyết định giao đất số 2092/QĐ-UBND ngày 22/5/2020 nhưng vẫn chuyển tiếp do còn tồn tai vướng mắc (thực hiện đấu giá)</t>
  </si>
  <si>
    <t>Xong GPMB, thực hiện đấu giá</t>
  </si>
  <si>
    <t xml:space="preserve">Quyết định giao đất số 1551/QĐ-UBND ngày 1/4/2019 </t>
  </si>
  <si>
    <t>xong, đã thực hiện</t>
  </si>
  <si>
    <t>Xây dựng HTKT khu đấu giá QSD đất ở xã Thạch Thán, huyện Quốc Oai (vị trí tiếp giáp trục đường Bắc Nam thị trấn Quốc Oai)</t>
  </si>
  <si>
    <t>4558/QĐ-UBND ngày 28/9/2018 về việc phê duyệt dự án đầu tư; Quyết định 9058/QĐ-UBND ngày 6/12/2017 về việc phê duyệt chủ trương đầu tư.</t>
  </si>
  <si>
    <t>CÁC CÔNG TRÌNH DỰ ÁN ĐÃ THỰC HIỆN TRONG KẾ HOẠCH 2020 (07 dự án)</t>
  </si>
  <si>
    <t>Các dự án nằm trong Nghị quyết số 27/NQ-HĐND ngày 04/12/2019 và NQ số 08/NQ-HĐND ngày 07/7/2020 của HĐND thành phố</t>
  </si>
  <si>
    <t>Các dự án không nằm trong Nghị quyết số 27/NQ-HĐND ngày 04/12/2019 và NQ số 08/NQ-HĐND ngày 07/7/2020 của HĐND thành phố</t>
  </si>
  <si>
    <t>CÁC CÔNG TRÌNH DỰ ÁN ĐANG TRIỂN KHAI THỰC HIỆN CHUYỂN TIẾP SANG NĂM 2021 (36 dự án)</t>
  </si>
  <si>
    <t>D</t>
  </si>
  <si>
    <t>CÁC CÔNG TRÌNH DỰ ÁN KHÔNG THỰC HIỆN ĐƯA RA KHỎI KẾ HOẠCH SỬ DỤNG ĐẤT NĂM 2021 (03 dự án)</t>
  </si>
  <si>
    <t>Số dự án</t>
  </si>
  <si>
    <t>Tổng diện tích</t>
  </si>
  <si>
    <t>diện tích thu hồi</t>
  </si>
  <si>
    <t>Tổng số dự án trong KH2020:</t>
  </si>
  <si>
    <t>Trong đó:</t>
  </si>
  <si>
    <t>- Dự án đang thực hiện chuyển sang 2021</t>
  </si>
  <si>
    <t>- Dự án chưa thực hiện chuyển 2021</t>
  </si>
  <si>
    <t>- Dự án bỏ khỏi KH2021</t>
  </si>
  <si>
    <t>số dự án</t>
  </si>
  <si>
    <t>tỷ lệ %</t>
  </si>
  <si>
    <t>Tổng số dự án đã triển khai thực hiện:</t>
  </si>
  <si>
    <t>Tổng số dự án chưa triển khai chuyển tiếp:</t>
  </si>
  <si>
    <t>Tổng số dự án bỏ khỏi kế hoạch:</t>
  </si>
  <si>
    <t>CÁC CÔNG TRÌNH DỰ ÁN ĐANG HOÀN THIỆN THỦ TỤC THỰC HIỆN CHUYỂN TIẾP SANG NĂM 2021 (62 dự án)</t>
  </si>
  <si>
    <t>- Dự án đã thực hiện hoặc có QĐ giao</t>
  </si>
  <si>
    <t>Nguồn vốn</t>
  </si>
  <si>
    <t>NS</t>
  </si>
  <si>
    <t>NNS</t>
  </si>
  <si>
    <t>TW-TP</t>
  </si>
  <si>
    <t>I.3</t>
  </si>
  <si>
    <t>Các dự án nằm trong Nghị quyết số 08/NQ-HĐND ngày 07/7/2020 của HĐND thành phố</t>
  </si>
  <si>
    <t>Các dự án nằm trong Biểu 2A</t>
  </si>
  <si>
    <t>Các dự án nằm trong Biểu 2B</t>
  </si>
  <si>
    <t>II.3</t>
  </si>
  <si>
    <t>Các dự án nằm trong Biểu 3</t>
  </si>
  <si>
    <t>Các dự án nằm ngoài Nghị quyết số 27/NQ-HĐND ngày 04/12/2019 và số 08/NQ-HĐND ngày 07/7/2020 của HĐND thành phố</t>
  </si>
  <si>
    <t>Các dự án đăng ký mới thực hiện trong năm 2021</t>
  </si>
  <si>
    <t>Các dự án phải báo cáo HĐND thành phố thông qua theo quy định tại Khoản 3 Điều 62 Luật đất đai 2013</t>
  </si>
  <si>
    <t>Các dự án không phải báo cáo HĐND thành phố thông qua</t>
  </si>
  <si>
    <t>2B</t>
  </si>
  <si>
    <t>Các dự án nằm trong Kế hoạch sử dụng đất năm 2020 của huyện Quốc Oai cần chuyển tiếp thực hiện sang năm 2021</t>
  </si>
  <si>
    <t xml:space="preserve"> DANH MỤC CÁC CÔNG TRÌNH, DỰ ÁN THỰC HIỆN TRONG KẾ HOẠCH SỬ DỤNG ĐẤT NĂM 2021 HUYỆN QUỐC OAI, TP.HÀ NỘI</t>
  </si>
  <si>
    <t>Quyết định số 2612/QĐ-UBND ngày 21/7/2008 của UBND tỉnh Hà Tây về việc giao 1.986.378,7 m2 đất thuộc xã Sài Sơn, huyện Quốc Oai cho Công ty CP Tuần Châu thực hiện dự án</t>
  </si>
  <si>
    <t>Biểu theo Nghị Quyết</t>
  </si>
  <si>
    <t>Đang thanh tra</t>
  </si>
  <si>
    <t>Phê duyệt dự án</t>
  </si>
  <si>
    <t>Báo cáo KTKT</t>
  </si>
  <si>
    <t>Quyết định số 6062/QĐ-UBND ngày 31/10/2019 của UBND thành phố Hà Nội V/v phê duyệt báo cáo nghiên cứu khả thi dự án đường vành đai khu công nghiệp Bắc Phú Cát (nay là đường vành đai khu công nghệ cao Hòa lạc)</t>
  </si>
  <si>
    <t>đã bs căn cứ Plmới</t>
  </si>
  <si>
    <t>Quyết định số 4152/QĐ-UBND ngày 30/10/2019 của UBND huyện Quốc Oai V/v phê duyệt dự án đầu tư xây dựng 
dự án xây dựng đường ĐH02 (đoạn từ đường 421B đến đê Tả Tích)</t>
  </si>
  <si>
    <t>đã BS căn cứ PL Phê duyệt dự án</t>
  </si>
  <si>
    <t>Quyết định số 4156/QĐ-UBND ngày 30/10/2019 của UBND huyện Quốc Oai V/v phê duyệt dự án đầu tư xây dựng 
dự án xây dựng tuyến đường tránh tỉnh lộ 419 đoạn qua xã Tân Hòa</t>
  </si>
  <si>
    <t>Quyết định số 4155/QĐ-UBND ngày 30/10/2019 của UBND huyện Quốc Oai V/v phê duyệt dự án đầu tư xây dựng 
dự án đường liên xã Tuyết Nghĩa – Cấn Hữu (đoạn từ ĐH02 đến ĐH07)</t>
  </si>
  <si>
    <t>Quyết định số 4150/QĐ-UBND ngày 30/10/2019 của UBND huyện Quốc Oai V/v phê duyệt dự án đầu tư xây dựng 
dự án xây dựng tuyến đường trung tâm xã Tân Phú</t>
  </si>
  <si>
    <t>Quyết định số 7727/QĐ-UBND ngày 31/10/2016 của UB huyện V/v phê duyệt báo cáo KTKT</t>
  </si>
  <si>
    <t>Chuyển DK mới thu hồi</t>
  </si>
  <si>
    <t>BS thu hồi của 2 hộ</t>
  </si>
  <si>
    <t>Đạt</t>
  </si>
  <si>
    <t>rà soát lại</t>
  </si>
  <si>
    <t>Ngoài</t>
  </si>
  <si>
    <t>Đánh giá Sở TNMT</t>
  </si>
  <si>
    <t>Tồn tại, vướng mắc</t>
  </si>
  <si>
    <t>Thời hạn thực hiện dự án</t>
  </si>
  <si>
    <t>2017-2019</t>
  </si>
  <si>
    <t>2017-2018</t>
  </si>
  <si>
    <t>a.1</t>
  </si>
  <si>
    <t>a.2</t>
  </si>
  <si>
    <t>Gải trình, tồn tại khó khăn và vướng mắc</t>
  </si>
  <si>
    <t>Ghi tên dự án, xong GPMB</t>
  </si>
  <si>
    <r>
      <t xml:space="preserve">QĐ phê duyệt dự án số 5567/QĐ-UBND ngày 18/7/2017 về việc phê duyệt dự án đầu tư xây dựng </t>
    </r>
    <r>
      <rPr>
        <i/>
        <sz val="10"/>
        <rFont val="Times New Roman"/>
        <family val="1"/>
      </rPr>
      <t>(đã thu hồi đất được 9,30 ha, còn 2 hộ chưa nhận tiền, diện tích 200m2)</t>
    </r>
  </si>
  <si>
    <r>
      <t xml:space="preserve">Quyết định số 3618/QĐ-UBND ngày 15/06/2017 của UBND thành phố Hà Nội V/v phê duyệt điều chỉnh dự án </t>
    </r>
    <r>
      <rPr>
        <i/>
        <sz val="10"/>
        <rFont val="Times New Roman"/>
        <family val="1"/>
      </rPr>
      <t>(đã GPMB 3,59 ha, còn 3 hộ chưa nhận tiền, diện tích 100m2)</t>
    </r>
  </si>
  <si>
    <t>a.3</t>
  </si>
  <si>
    <t>Đã cập nhật Căn cứ pháp lý</t>
  </si>
  <si>
    <t>Quyết định số 4152/QĐ-UBND ngày 30/10/2019 của UBND huyện Quốc Oai V/v phê duyệt dự án đầu tư xây dựng dự án xây dựng đường ĐH02 (đoạn từ đường 421B đến đê Tả Tích)</t>
  </si>
  <si>
    <t>Quyết định số 4156/QĐ-UBND ngày 30/10/2019 của UBND huyện Quốc Oai V/v phê duyệt dự án đầu tư xây dựng dự án xây dựng tuyến đường tránh tỉnh lộ 419 đoạn qua xã Tân Hòa</t>
  </si>
  <si>
    <t>Quyết định số 4155/QĐ-UBND ngày 30/10/2019 của UBND huyện Quốc Oai V/v phê duyệt dự án đầu tư xây dựng dự án đường liên xã Tuyết Nghĩa – Cấn Hữu (đoạn từ ĐH02 đến ĐH07)</t>
  </si>
  <si>
    <t>Quyết định số 4150/QĐ-UBND ngày 30/10/2019 của UBND huyện Quốc Oai V/v phê duyệt dự án đầu tư xây dựng dự án xây dựng tuyến đường trung tâm xã Tân Phú</t>
  </si>
  <si>
    <t>b.1</t>
  </si>
  <si>
    <t>b.2</t>
  </si>
  <si>
    <t>Các dự án đủ điều kiện chuyển tiếp sang năm 2021 (10 dự án)</t>
  </si>
  <si>
    <t>Các dự án giải trình, bổ sung căn cứ pháp lý đủ điều kiện đưa vào kế hoạch 2021 (16 dự án)</t>
  </si>
  <si>
    <t>Bổ sung NQ đầu tư công năm 2021</t>
  </si>
  <si>
    <r>
      <t xml:space="preserve">Công trình thuộc kế hoạch đầu tư công trung hạn 2016-2020 theo nghị quyết 03/NQ-HĐND ngày 28/6/2019 của HĐND huyện Quốc Oai </t>
    </r>
    <r>
      <rPr>
        <b/>
        <sz val="10"/>
        <color rgb="FFFF0000"/>
        <rFont val="Times New Roman"/>
        <family val="1"/>
      </rPr>
      <t>(bổ sung NQ đầu tư công năm 2021)</t>
    </r>
  </si>
  <si>
    <r>
      <t>Công trình thuộc kế hoạch đầu tư công trung hạn 2016-2020 theo nghị quyết 03/NQ-HĐND ngày 28/6/2019 của HĐND huyện Quốc Oai</t>
    </r>
    <r>
      <rPr>
        <b/>
        <sz val="10"/>
        <color rgb="FFFF0000"/>
        <rFont val="Times New Roman"/>
        <family val="1"/>
      </rPr>
      <t xml:space="preserve"> (bổ sung NQ đầu tư công năm 2021)</t>
    </r>
  </si>
  <si>
    <t>Các dự án không đủ điều kiện đưa ra khỏi Kế hoạch sử dụng đất năm 2021 (07 dự án)</t>
  </si>
  <si>
    <t>Các dự án đủ điều kiện (07 dự án)</t>
  </si>
  <si>
    <t>Các dự án giải trình, bổ sung căn cứ pháp lý đủ điều kiện đưa vào kế hoạch 2021 (04 dự án)</t>
  </si>
  <si>
    <t>b.3</t>
  </si>
  <si>
    <t>Các dự án đăng ký mới không đủ điều kiện đưa vào Kế hoạch sử dụng đất năm 2021 (01 dự án)</t>
  </si>
  <si>
    <t>Quyết định 4852/QĐ-UBND ngày 17/10/2018 của UBND huyện Quốc Oai V/v phê duyệt điều chỉnh báo cáo kinh tế kỹ thuật công trình: Xây dựng HTKT khu đất đấu giá QSD đất ở ĐG06 khu đường Vành đai xã Sài Sơn, huyện Quốc Oai</t>
  </si>
  <si>
    <t>Sửa tên dự án theo Quyết định (tên cũ: Các dự án Đấu giá ĐG03, ĐG05, ĐG 06 - Sài Sơn)</t>
  </si>
  <si>
    <t>Xây dựng HTKT khu đất đấu giá QSD đất ở ĐG06 khu đường Vành đai xã Sài Sơn, huyện Quốc Oai</t>
  </si>
  <si>
    <t>Sửa tên dự án theo Quyết định (tên cũ: Khu Sông Xưởng 2)</t>
  </si>
  <si>
    <t>Xây dựng hạ tầng kỹ thuật khu đất đấu giá QSD đất ở ĐG 07/2018, xã Tân Hòa, huyện Quốc Oai</t>
  </si>
  <si>
    <t>Xong GPMB, không thu hồi đất</t>
  </si>
  <si>
    <t>Xây dựng hạ tầng kỹ thuật khu đất đấu giá QSD đất ở ĐG 06/2018, thôn Thái Khê, xã Cấn Hữu, huyện Quốc Oai,</t>
  </si>
  <si>
    <t>Các dự án không đủ điều kiện đưa ra khỏi Kế hoạch sử dụng đất năm 2021 (26 dự án)</t>
  </si>
  <si>
    <t>Các dự án giải trình, bổ sung căn cứ pháp lý đủ điều kiện đưa vào kế hoạch 2021 (01 dự án)</t>
  </si>
  <si>
    <t>Các dự án đủ điều kiện chuyển tiếp sang năm 2021 (30 dự án)</t>
  </si>
  <si>
    <t>Bỏ</t>
  </si>
  <si>
    <t>Ghi tên, không thu hồi đất</t>
  </si>
  <si>
    <t>Huyện đề nghị đưa vào</t>
  </si>
  <si>
    <t>Đưa vào đăng ký mới thu hồi</t>
  </si>
  <si>
    <t>Sửa tên dự án</t>
  </si>
  <si>
    <t>Bỏ - không liên hệ đăng ký</t>
  </si>
  <si>
    <t>Đường trục chính Bắc – Nam đô thi Quốc Oai kéo dài đoạn từ Km4+340,24 đến Km7+315</t>
  </si>
  <si>
    <t>Huyền đề nghị đưa vào thu hồi</t>
  </si>
  <si>
    <r>
      <t xml:space="preserve">Quyết định số 5622/QĐ-UBND ngày 19/10/2018 của UBND Thành phố phê duyệt dự án. Văn bản số 286/HĐND-KTNS ngày 31/5/2018 của HĐND Thành phố phê duyệt chủ trương đầu tư; Công văn số 3835/UBND-KH&amp;ĐT ngày 07/8/2017 của UBND TP Hà Nội V/v chủ trương đầu tư dự án </t>
    </r>
    <r>
      <rPr>
        <i/>
        <sz val="10"/>
        <rFont val="Times New Roman"/>
        <family val="1"/>
      </rPr>
      <t>(Còn khoảng 0.17 ha, trong đó: 700m2 đất ở và 1000m2 đất trang trại)</t>
    </r>
  </si>
  <si>
    <t>Huyền đề nghị đưa vào - đang làm thủ tục thu hồi đất</t>
  </si>
  <si>
    <t>Huyện đề nghị đưa vào - Đang cắm mốc GPMB</t>
  </si>
  <si>
    <t>Huyện họp thẩm định</t>
  </si>
  <si>
    <t>Đề nghị đưa vào NQ thu hồi (còn 2 hộ chưa nhận tiền)</t>
  </si>
  <si>
    <t>Có đơn đăng ký các hộ</t>
  </si>
  <si>
    <t>Xây dựng đường vào khu đấu giá quyền sử dụng đất Gốc Sữa xã Phú Cát</t>
  </si>
  <si>
    <t>Sửa tên theo quyết định</t>
  </si>
  <si>
    <t>Quyết định số 4061/QĐ-UBND ngày 29/10/2019 của UBND huyện Quốc Oai về việc phê duyệt báo cáo kinh tế - kỹ thuật; Quyết định số 3385/QĐ-UBND ngày 17/8/2020 v/v điều chỉnh tên dự án</t>
  </si>
  <si>
    <t>Sửa tên theo Quyết định (Tên cũ: Xây dựngHTKT khu đất đấu giá quyền sử dụng đất Gốc Sữa xã Phú Cát). Chưa triển khai thực hiện, CT2020</t>
  </si>
  <si>
    <t>Xây dựng hạ tầng kỹ thuật khu đất đấu giá QSD đất ở ĐG09/2017 thôn Đồng Sơn, xã Tuyết Nghĩa</t>
  </si>
  <si>
    <t>Quyết định số 3734/QĐ-UBND ngày 24/5/2017 của UBND huyện Quốc Oai v/v phê duyệt Báo cáo kinh tế kỹ thuật</t>
  </si>
  <si>
    <t>Sửa tên theo Quyết định (Tên cũ: Đấu giá QSD đất ở khu trường mầm non cũ thôn Đồng Sơn)</t>
  </si>
  <si>
    <t>Huyện đề nghị đưa vào (Dự kiến bố trí vốn thực hiện năm 2021)</t>
  </si>
  <si>
    <t>Huyện đề nghị đưa vào (Nằm trong đầu tư công năm 2021)</t>
  </si>
  <si>
    <t>Đã cập nhật căn cứ pháp lý mới</t>
  </si>
  <si>
    <t>Đường liên xã Tuyết Nghĩa – Cấn Hữu từ ĐH02 – ĐH07</t>
  </si>
  <si>
    <t>Đầu tư xây dựng hạ tầng kỹ thuật Khu đất dịch vụ Sài Sơn (phục vụ GPMB dự án đầu tư khu đô thị mới tại Lô N1 + N3)</t>
  </si>
  <si>
    <t>Quyết định số 7983/QĐ-UBND ngày 03/11/2016 của UBND huyện Quốc Oai về việc phê duyệt điều chỉnh dự án</t>
  </si>
  <si>
    <t>Xây dựng hạ tầng kỹ thuật khu đất dịch vụ xã Nghĩa Hương, huyện Quốc Oai, thành phố Hà Nội</t>
  </si>
  <si>
    <t>Quyết định số 2514/QĐ-UBND ngày 09/10/2015 của UBND huyện Quốc Oai Phê duyệt BVTC và Dự toán công trình</t>
  </si>
  <si>
    <t>Xây dựng hạ tầng khu đất dịch vụ thị trấn Quốc Oai, huyện Quốc Oai, thành phố Hà Nội</t>
  </si>
  <si>
    <r>
      <t>Quyết định số 2688/QĐ-UBND ngày 23/7/2008 của UBND tỉnh Hà Tây (nay là thành phố Hà Nội) về việc thu hồi đất; Quyết định số 878/QĐ-UBND ngày 22/5/2012 của UBND huyện</t>
    </r>
    <r>
      <rPr>
        <sz val="14"/>
        <color theme="1"/>
        <rFont val="Times New Roman"/>
        <family val="1"/>
      </rPr>
      <t xml:space="preserve"> </t>
    </r>
    <r>
      <rPr>
        <sz val="12"/>
        <color theme="1"/>
        <rFont val="Times New Roman"/>
        <family val="1"/>
      </rPr>
      <t>Quốc Oai Phê duyệt Dự án</t>
    </r>
  </si>
  <si>
    <t>Huyện đề nghị đưa vào (Nằm tron kế hoạch đầu tư công năm 2021</t>
  </si>
  <si>
    <t>Huyện đề nghị đưa vào (Nằm trong kế hoạch đầu tư công 2021)</t>
  </si>
  <si>
    <t>Huyện đề nghị đưa vào NQ thu hồi</t>
  </si>
  <si>
    <t>Huyện đền nghị đưa vào</t>
  </si>
  <si>
    <t>Dự án xây dựng hạ tầng kỹ thuật đất dịch vụ (đất ở) DV13 xã Ngọc Liệp, huyện Quốc Oai</t>
  </si>
  <si>
    <t>UBND xã Ngọc Liệp</t>
  </si>
  <si>
    <t>xã Ngọc Liệp</t>
  </si>
  <si>
    <t>Quyết định số 3307/QĐ-UBND ngày 16/7/2015 của UBND thành phố Hà Nội V/v thu hồi 4.689 m2 đất tại thôn Ngọc Phúc, xã Ngọc Liệp, huyện Quốc oai để phục vụ công tác bồi thường, hỗ trợ, GPMB dự án xây dựng hạ tầng kỹ thuật đất dịch vụ (đất ở) DV13</t>
  </si>
  <si>
    <t>Đưa vào đăng ký mới thu hồi (Sửa tên dự án)</t>
  </si>
  <si>
    <t>Thêm mới không thu hồi đất</t>
  </si>
  <si>
    <r>
      <t xml:space="preserve">Công trình thuộc kế hoạch đầu tư công trung hạn 2016-2020 theo nghị quyết 03/NQ-HĐND ngày 28/6/2019 của HĐND huyện Quốc Oai; </t>
    </r>
    <r>
      <rPr>
        <i/>
        <sz val="10"/>
        <rFont val="Times New Roman"/>
        <family val="1"/>
      </rPr>
      <t>Quyết định số 4152/QĐ-UBND ngày 30/10/2019 của UBND huyện Quốc Oai V/v phê duyệt dự án đầu tư xây dựng dự án xây dựng đường ĐH02 (đoạn từ đường 421B đến đê Tả Tích)</t>
    </r>
  </si>
  <si>
    <r>
      <t xml:space="preserve">Công trình thuộc kế hoạch đầu tư công trung hạn 2016-2020 theo nghị quyết 03/NQ-HĐND ngày 28/6/2019 của HĐND huyện Quốc Oai; </t>
    </r>
    <r>
      <rPr>
        <i/>
        <sz val="10"/>
        <rFont val="Times New Roman"/>
        <family val="1"/>
      </rPr>
      <t>Quyết định số 4156/QĐ-UBND ngày 30/10/2019 của UBND huyện Quốc Oai V/v phê duyệt dự án đầu tư xây dựng dự án xây dựng tuyến đường tránh tỉnh lộ 419 đoạn qua xã Tân Hòa</t>
    </r>
  </si>
  <si>
    <r>
      <t xml:space="preserve">Công trình thuộc kế hoạch đầu tư công trung hạn 2016-2020 theo nghị quyết 03/NQ-HĐND ngày 28/6/2019 của HĐND huyện Quốc Oai; </t>
    </r>
    <r>
      <rPr>
        <i/>
        <sz val="10"/>
        <rFont val="Times New Roman"/>
        <family val="1"/>
      </rPr>
      <t>Quyết định số 4155/QĐ-UBND ngày 30/10/2019 của UBND huyện Quốc Oai V/v phê duyệt dự án đầu tư xây dựng dự án đường liên xã Tuyết Nghĩa – Cấn Hữu (đoạn từ ĐH02 đến ĐH07)</t>
    </r>
  </si>
  <si>
    <r>
      <t xml:space="preserve">Công trình thuộc kế hoạch đầu tư công trung hạn 2016-2020 theo nghị quyết 03/NQ-HĐND ngày 28/6/2019 của HĐND huyện Quốc Oai; </t>
    </r>
    <r>
      <rPr>
        <i/>
        <sz val="10"/>
        <rFont val="Times New Roman"/>
        <family val="1"/>
      </rPr>
      <t>Quyết định số 4150/QĐ-UBND ngày 30/10/2019 của UBND huyện Quốc Oai V/v phê duyệt dự án đầu tư xây dựng dự án xây dựng tuyến đường trung tâm xã Tân Phú</t>
    </r>
  </si>
  <si>
    <t>Quyết định số 2612/QĐ-UBND ngày 21/7/2008 của UBND tỉnh Hà Tây về việc giao 1.986.378,7 m2 đất thuộc xã Sài Sơn, huyện Quốc Oai cho Công ty CP Tuần Châu thực hiện dự án; Thông báo của UBND Thành phố số 1522/TB-UBND ngày 24.12.2019</t>
  </si>
  <si>
    <r>
      <t xml:space="preserve">Nghị quyết 04/NQ-HĐND ngày 09/4/2019 của Hội đồng nhân dân thành phố Hà Nội về việc phê duyệt chủ trương đầu tư một số dự án sử dụng vốn đầu tư công trung hạn 5 năm; </t>
    </r>
    <r>
      <rPr>
        <i/>
        <sz val="10"/>
        <rFont val="Times New Roman"/>
        <family val="1"/>
      </rPr>
      <t>Quyết định số 6062/QĐ-UBND ngày 31/10/2019 của UBND Thành phố phê duyệt BCNCKT</t>
    </r>
  </si>
  <si>
    <t xml:space="preserve">Quyết định số 3570/QĐ-UBND ngày 14/8/2020 của UBND thành phố Hà Nội phê duyệt chỉ giới đường đỏ tỷ lệ 1/500 tuyến đường nối tiếp đường tỉnh 421B đoạn từ cầu vượt Sài Sơn qua khu hành chính huyện Quốc Oai kết nối với đường tỉnh 421B (đoạn Thạch Thán - Xuân Mai).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</si>
</sst>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43" formatCode="_(* #,##0.00_);_(* \(#,##0.00\);_(* &quot;-&quot;??_);_(@_)"/>
    <numFmt numFmtId="164" formatCode="#,##0&quot;₴&quot;;[Red]\-#,##0&quot;₴&quot;"/>
    <numFmt numFmtId="165" formatCode="#,##0\ &quot;₫&quot;;[Red]\-#,##0\ &quot;₫&quot;"/>
    <numFmt numFmtId="166" formatCode="_-* #,##0\ &quot;₫&quot;_-;\-* #,##0\ &quot;₫&quot;_-;_-* &quot;-&quot;\ &quot;₫&quot;_-;_-@_-"/>
    <numFmt numFmtId="167" formatCode="_-* #,##0_-;\-* #,##0_-;_-* &quot;-&quot;_-;_-@_-"/>
    <numFmt numFmtId="168" formatCode="_-* #,##0.00_-;\-* #,##0.00_-;_-* &quot;-&quot;??_-;_-@_-"/>
    <numFmt numFmtId="169" formatCode="#,##0\ &quot;$&quot;_);\(#,##0\ &quot;$&quot;\)"/>
    <numFmt numFmtId="170" formatCode="#,##0\ &quot;$&quot;_);[Red]\(#,##0\ &quot;$&quot;\)"/>
    <numFmt numFmtId="171" formatCode="#,##0;[Red]#,##0"/>
    <numFmt numFmtId="172" formatCode="_ &quot;\&quot;* #,##0.00_ ;_ &quot;\&quot;* &quot;\&quot;&quot;\&quot;&quot;\&quot;&quot;\&quot;&quot;\&quot;&quot;\&quot;&quot;\&quot;&quot;\&quot;&quot;\&quot;\-#,##0.00_ ;_ &quot;\&quot;* &quot;-&quot;??_ ;_ @_ "/>
    <numFmt numFmtId="173" formatCode="&quot;$&quot;###,0&quot;.&quot;00_);[Red]\(&quot;$&quot;###,0&quot;.&quot;00\)"/>
    <numFmt numFmtId="174" formatCode="_-&quot;$&quot;* #,##0_-;\-&quot;$&quot;* #,##0_-;_-&quot;$&quot;* &quot;-&quot;_-;_-@_-"/>
    <numFmt numFmtId="175" formatCode="_-&quot;$&quot;* #,##0.00_-;\-&quot;$&quot;* #,##0.00_-;_-&quot;$&quot;* &quot;-&quot;??_-;_-@_-"/>
    <numFmt numFmtId="176" formatCode="00.000"/>
    <numFmt numFmtId="177" formatCode="&quot;￥&quot;#,##0;&quot;￥&quot;\-#,##0"/>
    <numFmt numFmtId="178" formatCode="#,##0\ &quot;DM&quot;;\-#,##0\ &quot;DM&quot;"/>
    <numFmt numFmtId="179" formatCode="0.000%"/>
    <numFmt numFmtId="180" formatCode="0.0000;[Red]0.0000"/>
  </numFmts>
  <fonts count="38" x14ac:knownFonts="1">
    <font>
      <sz val="11"/>
      <color theme="1"/>
      <name val="Calibri"/>
      <family val="2"/>
      <scheme val="minor"/>
    </font>
    <font>
      <sz val="11"/>
      <color theme="1"/>
      <name val="Calibri"/>
      <family val="2"/>
      <scheme val="minor"/>
    </font>
    <font>
      <sz val="12"/>
      <name val=".VnArial"/>
      <family val="2"/>
    </font>
    <font>
      <sz val="12"/>
      <name val="Times New Roman"/>
      <family val="1"/>
    </font>
    <font>
      <sz val="12"/>
      <name val=".VnArial"/>
      <family val="2"/>
    </font>
    <font>
      <sz val="8"/>
      <name val="Tahoma"/>
      <family val="2"/>
    </font>
    <font>
      <sz val="10"/>
      <name val="Arial"/>
      <family val="2"/>
    </font>
    <font>
      <sz val="12"/>
      <name val=".VnTime"/>
      <family val="2"/>
    </font>
    <font>
      <sz val="11"/>
      <color indexed="8"/>
      <name val="Calibri"/>
      <family val="2"/>
      <charset val="163"/>
    </font>
    <font>
      <sz val="10"/>
      <name val="Times New Roman"/>
      <family val="1"/>
    </font>
    <font>
      <sz val="11"/>
      <color indexed="8"/>
      <name val="Calibri"/>
      <family val="2"/>
    </font>
    <font>
      <sz val="10"/>
      <name val="Arial"/>
      <family val="2"/>
      <charset val="163"/>
    </font>
    <font>
      <sz val="14"/>
      <color indexed="8"/>
      <name val="Times New Roman"/>
      <family val="2"/>
    </font>
    <font>
      <sz val="11"/>
      <color indexed="8"/>
      <name val="Arial"/>
      <family val="2"/>
    </font>
    <font>
      <u/>
      <sz val="11"/>
      <color theme="10"/>
      <name val="Calibri"/>
      <family val="2"/>
    </font>
    <font>
      <sz val="11"/>
      <color theme="1"/>
      <name val="Arial"/>
      <family val="2"/>
    </font>
    <font>
      <sz val="12"/>
      <color theme="1"/>
      <name val="Times New Roman"/>
      <family val="1"/>
    </font>
    <font>
      <sz val="10"/>
      <color theme="1"/>
      <name val="Times New Roman"/>
      <family val="1"/>
    </font>
    <font>
      <sz val="10"/>
      <color indexed="10"/>
      <name val="Times New Roman"/>
      <family val="1"/>
    </font>
    <font>
      <sz val="10"/>
      <color theme="1"/>
      <name val="Calibri"/>
      <family val="2"/>
      <scheme val="minor"/>
    </font>
    <font>
      <b/>
      <sz val="10"/>
      <name val="Times New Roman"/>
      <family val="1"/>
    </font>
    <font>
      <i/>
      <sz val="10"/>
      <name val="Times New Roman"/>
      <family val="1"/>
    </font>
    <font>
      <b/>
      <sz val="10"/>
      <color theme="1"/>
      <name val="Times New Roman"/>
      <family val="1"/>
    </font>
    <font>
      <b/>
      <sz val="10"/>
      <color indexed="8"/>
      <name val="Times New Roman"/>
      <family val="1"/>
    </font>
    <font>
      <b/>
      <sz val="12"/>
      <color theme="1"/>
      <name val="Times New Roman"/>
      <family val="1"/>
    </font>
    <font>
      <b/>
      <i/>
      <sz val="12"/>
      <color theme="1"/>
      <name val="Times New Roman"/>
      <family val="1"/>
    </font>
    <font>
      <b/>
      <sz val="12"/>
      <color rgb="FF000000"/>
      <name val="Times New Roman"/>
      <family val="1"/>
    </font>
    <font>
      <sz val="12"/>
      <color rgb="FF000000"/>
      <name val="Times New Roman"/>
      <family val="1"/>
    </font>
    <font>
      <i/>
      <sz val="10"/>
      <color theme="1"/>
      <name val="Times New Roman"/>
      <family val="1"/>
    </font>
    <font>
      <sz val="10"/>
      <name val="Calibri"/>
      <family val="2"/>
      <scheme val="minor"/>
    </font>
    <font>
      <sz val="10"/>
      <color rgb="FFFF0000"/>
      <name val="Times New Roman"/>
      <family val="1"/>
    </font>
    <font>
      <b/>
      <sz val="14"/>
      <color rgb="FF0070C0"/>
      <name val="Times New Roman"/>
      <family val="1"/>
    </font>
    <font>
      <b/>
      <sz val="12"/>
      <color rgb="FF0070C0"/>
      <name val="Times New Roman"/>
      <family val="1"/>
    </font>
    <font>
      <b/>
      <sz val="12"/>
      <name val="Times New Roman"/>
      <family val="1"/>
    </font>
    <font>
      <i/>
      <sz val="12"/>
      <name val="Times New Roman"/>
      <family val="1"/>
    </font>
    <font>
      <b/>
      <sz val="10"/>
      <color rgb="FFFF0000"/>
      <name val="Times New Roman"/>
      <family val="1"/>
    </font>
    <font>
      <b/>
      <sz val="10"/>
      <name val="Calibri"/>
      <family val="2"/>
      <scheme val="minor"/>
    </font>
    <font>
      <sz val="14"/>
      <color theme="1"/>
      <name val="Times New Roman"/>
      <family val="1"/>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FFFF"/>
        <bgColor indexed="64"/>
      </patternFill>
    </fill>
  </fills>
  <borders count="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490">
    <xf numFmtId="0" fontId="0" fillId="0" borderId="0"/>
    <xf numFmtId="0" fontId="2" fillId="0" borderId="0"/>
    <xf numFmtId="171"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6" fontId="5" fillId="0" borderId="0" applyFont="0" applyFill="0" applyBorder="0" applyAlignment="0" applyProtection="0"/>
    <xf numFmtId="0" fontId="5" fillId="0" borderId="0">
      <alignment vertical="center"/>
    </xf>
    <xf numFmtId="0" fontId="5" fillId="0" borderId="0" applyFont="0" applyFill="0" applyBorder="0" applyAlignment="0" applyProtection="0"/>
    <xf numFmtId="0" fontId="5" fillId="0" borderId="0" applyFont="0" applyFill="0" applyBorder="0" applyAlignment="0" applyProtection="0"/>
    <xf numFmtId="0" fontId="4" fillId="0" borderId="0"/>
    <xf numFmtId="0" fontId="5" fillId="0" borderId="0"/>
    <xf numFmtId="0" fontId="4" fillId="0" borderId="0"/>
    <xf numFmtId="0" fontId="5" fillId="0" borderId="0"/>
    <xf numFmtId="4" fontId="5" fillId="0" borderId="0" applyAlignment="0"/>
    <xf numFmtId="43" fontId="10" fillId="0" borderId="0" applyFont="0" applyFill="0" applyBorder="0" applyAlignment="0" applyProtection="0"/>
    <xf numFmtId="43" fontId="4" fillId="0" borderId="0" applyFont="0" applyFill="0" applyBorder="0" applyAlignment="0" applyProtection="0"/>
    <xf numFmtId="164" fontId="8"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6" fontId="7"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3" fontId="5" fillId="0" borderId="0" applyFont="0" applyFill="0" applyBorder="0" applyAlignment="0" applyProtection="0"/>
    <xf numFmtId="172"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14" fillId="0" borderId="0" applyNumberFormat="0" applyFill="0" applyBorder="0" applyAlignment="0" applyProtection="0">
      <alignment vertical="top"/>
      <protection locked="0"/>
    </xf>
    <xf numFmtId="0" fontId="3" fillId="0" borderId="0"/>
    <xf numFmtId="38" fontId="5" fillId="0" borderId="0" applyFont="0" applyFill="0" applyBorder="0" applyAlignment="0" applyProtection="0"/>
    <xf numFmtId="40"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0" fontId="5" fillId="0" borderId="0" applyNumberFormat="0" applyFont="0" applyFill="0" applyAlignment="0"/>
    <xf numFmtId="180" fontId="5" fillId="0" borderId="0"/>
    <xf numFmtId="0" fontId="5" fillId="0" borderId="0"/>
    <xf numFmtId="0" fontId="4" fillId="0" borderId="0"/>
    <xf numFmtId="0" fontId="9"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0"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40" fontId="5" fillId="0" borderId="0" applyFont="0" applyFill="0" applyBorder="0" applyAlignment="0" applyProtection="0"/>
    <xf numFmtId="3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178" fontId="5" fillId="0" borderId="0" applyFont="0" applyFill="0" applyBorder="0" applyAlignment="0" applyProtection="0"/>
    <xf numFmtId="179"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cellStyleXfs>
  <cellXfs count="291">
    <xf numFmtId="0" fontId="0" fillId="0" borderId="0" xfId="0"/>
    <xf numFmtId="0" fontId="9" fillId="2" borderId="0" xfId="1" applyFont="1" applyFill="1" applyAlignment="1">
      <alignment horizontal="center" vertical="center" wrapText="1"/>
    </xf>
    <xf numFmtId="0" fontId="18" fillId="0" borderId="0" xfId="1" applyFont="1" applyAlignment="1">
      <alignment wrapText="1"/>
    </xf>
    <xf numFmtId="0" fontId="19" fillId="0" borderId="0" xfId="0" applyFont="1" applyAlignment="1">
      <alignment wrapText="1"/>
    </xf>
    <xf numFmtId="0" fontId="20" fillId="2" borderId="0" xfId="1" applyFont="1" applyFill="1" applyAlignment="1">
      <alignment horizontal="center" vertical="center" wrapText="1"/>
    </xf>
    <xf numFmtId="0" fontId="20" fillId="2" borderId="3" xfId="1" applyFont="1" applyFill="1" applyBorder="1" applyAlignment="1">
      <alignment horizontal="center" vertical="center" wrapText="1"/>
    </xf>
    <xf numFmtId="0" fontId="20" fillId="2" borderId="3" xfId="1" applyFont="1" applyFill="1" applyBorder="1" applyAlignment="1">
      <alignment horizontal="left" vertical="center" wrapText="1"/>
    </xf>
    <xf numFmtId="0" fontId="9" fillId="2" borderId="3" xfId="1" applyFont="1" applyFill="1" applyBorder="1" applyAlignment="1">
      <alignment horizontal="center" vertical="center" wrapText="1"/>
    </xf>
    <xf numFmtId="0" fontId="9" fillId="2" borderId="3" xfId="1" applyNumberFormat="1" applyFont="1" applyFill="1" applyBorder="1" applyAlignment="1">
      <alignment horizontal="left" vertical="center" wrapText="1"/>
    </xf>
    <xf numFmtId="2" fontId="9" fillId="2" borderId="3" xfId="1" applyNumberFormat="1" applyFont="1" applyFill="1" applyBorder="1" applyAlignment="1">
      <alignment horizontal="center" vertical="center" wrapText="1"/>
    </xf>
    <xf numFmtId="0" fontId="9" fillId="2" borderId="3" xfId="50" applyFont="1" applyFill="1" applyBorder="1" applyAlignment="1">
      <alignment horizontal="left" vertical="center" wrapText="1"/>
    </xf>
    <xf numFmtId="0" fontId="9" fillId="2" borderId="3" xfId="50" applyFont="1" applyFill="1" applyBorder="1" applyAlignment="1">
      <alignment horizontal="center" vertical="center" wrapText="1"/>
    </xf>
    <xf numFmtId="0" fontId="9" fillId="2" borderId="3" xfId="1" applyFont="1" applyFill="1" applyBorder="1" applyAlignment="1">
      <alignment horizontal="left" vertical="center" wrapText="1"/>
    </xf>
    <xf numFmtId="4" fontId="9" fillId="2" borderId="3"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0" xfId="1" applyFont="1" applyFill="1" applyAlignment="1">
      <alignment wrapText="1"/>
    </xf>
    <xf numFmtId="0" fontId="9" fillId="2" borderId="3" xfId="1" applyFont="1" applyFill="1" applyBorder="1" applyAlignment="1">
      <alignment vertical="center" wrapText="1"/>
    </xf>
    <xf numFmtId="43" fontId="9" fillId="2" borderId="3" xfId="1" applyNumberFormat="1" applyFont="1" applyFill="1" applyBorder="1" applyAlignment="1">
      <alignment horizontal="center" vertical="center" wrapText="1"/>
    </xf>
    <xf numFmtId="0" fontId="9" fillId="2" borderId="3" xfId="50" applyNumberFormat="1" applyFont="1" applyFill="1" applyBorder="1" applyAlignment="1">
      <alignment vertical="center" wrapText="1"/>
    </xf>
    <xf numFmtId="0" fontId="9" fillId="2" borderId="3" xfId="50" applyNumberFormat="1" applyFont="1" applyFill="1" applyBorder="1" applyAlignment="1">
      <alignment horizontal="center" vertical="center" wrapText="1"/>
    </xf>
    <xf numFmtId="0" fontId="9" fillId="2" borderId="3" xfId="1" applyNumberFormat="1" applyFont="1" applyFill="1" applyBorder="1" applyAlignment="1">
      <alignment vertical="center" wrapText="1"/>
    </xf>
    <xf numFmtId="0" fontId="9" fillId="2" borderId="3" xfId="50" applyNumberFormat="1" applyFont="1" applyFill="1" applyBorder="1" applyAlignment="1">
      <alignment horizontal="left" vertical="center" wrapText="1"/>
    </xf>
    <xf numFmtId="0" fontId="9" fillId="2" borderId="3" xfId="62" applyFont="1" applyFill="1" applyBorder="1" applyAlignment="1">
      <alignment horizontal="justify" vertical="center" wrapText="1"/>
    </xf>
    <xf numFmtId="4" fontId="9" fillId="2" borderId="3" xfId="62" applyNumberFormat="1" applyFont="1" applyFill="1" applyBorder="1" applyAlignment="1">
      <alignment horizontal="center" vertical="center" wrapText="1"/>
    </xf>
    <xf numFmtId="0" fontId="9" fillId="2" borderId="3" xfId="1" applyFont="1" applyFill="1" applyBorder="1" applyAlignment="1">
      <alignment wrapText="1"/>
    </xf>
    <xf numFmtId="0" fontId="20" fillId="2" borderId="3" xfId="0" applyFont="1" applyFill="1" applyBorder="1" applyAlignment="1">
      <alignment horizontal="center" vertical="center" wrapText="1"/>
    </xf>
    <xf numFmtId="0" fontId="17" fillId="2" borderId="0" xfId="0" applyFont="1" applyFill="1"/>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2"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xf>
    <xf numFmtId="2" fontId="9" fillId="2" borderId="3" xfId="0" applyNumberFormat="1"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0" fontId="9" fillId="0" borderId="3" xfId="0" quotePrefix="1" applyFont="1" applyFill="1" applyBorder="1" applyAlignment="1">
      <alignment horizontal="left" vertical="center" wrapText="1"/>
    </xf>
    <xf numFmtId="0" fontId="22" fillId="2" borderId="3" xfId="0" applyFont="1" applyFill="1" applyBorder="1"/>
    <xf numFmtId="0" fontId="23" fillId="2" borderId="3" xfId="0" applyFont="1" applyFill="1" applyBorder="1"/>
    <xf numFmtId="2" fontId="23" fillId="2" borderId="3" xfId="0" applyNumberFormat="1" applyFont="1" applyFill="1" applyBorder="1" applyAlignment="1">
      <alignment horizontal="center" vertical="center"/>
    </xf>
    <xf numFmtId="2" fontId="22" fillId="2" borderId="3" xfId="0" applyNumberFormat="1" applyFont="1" applyFill="1" applyBorder="1"/>
    <xf numFmtId="0" fontId="22" fillId="2" borderId="3" xfId="0" applyFont="1" applyFill="1" applyBorder="1" applyAlignment="1">
      <alignment horizontal="left"/>
    </xf>
    <xf numFmtId="0" fontId="22" fillId="2" borderId="0" xfId="0" applyFont="1" applyFill="1"/>
    <xf numFmtId="0" fontId="18" fillId="0" borderId="3" xfId="1" applyFont="1" applyBorder="1" applyAlignment="1">
      <alignment wrapText="1"/>
    </xf>
    <xf numFmtId="0" fontId="19" fillId="0" borderId="3" xfId="0" applyFont="1" applyBorder="1" applyAlignment="1">
      <alignment wrapText="1"/>
    </xf>
    <xf numFmtId="0" fontId="17" fillId="2" borderId="3" xfId="0" applyFont="1" applyFill="1" applyBorder="1"/>
    <xf numFmtId="0" fontId="20" fillId="2" borderId="0" xfId="0" applyFont="1" applyFill="1" applyAlignment="1">
      <alignment horizontal="center" vertical="center"/>
    </xf>
    <xf numFmtId="0" fontId="20" fillId="2" borderId="3" xfId="0" applyFont="1" applyFill="1" applyBorder="1" applyAlignment="1">
      <alignment vertical="center" wrapText="1"/>
    </xf>
    <xf numFmtId="43" fontId="9" fillId="2" borderId="3" xfId="30" applyNumberFormat="1" applyFont="1" applyFill="1" applyBorder="1" applyAlignment="1">
      <alignment horizontal="center" vertical="center" wrapText="1"/>
    </xf>
    <xf numFmtId="0" fontId="9" fillId="2" borderId="3" xfId="62" applyNumberFormat="1" applyFont="1" applyFill="1" applyBorder="1" applyAlignment="1">
      <alignment vertical="center" wrapText="1"/>
    </xf>
    <xf numFmtId="0" fontId="16" fillId="0" borderId="0" xfId="0" applyFont="1" applyAlignment="1">
      <alignment horizontal="center" vertical="center"/>
    </xf>
    <xf numFmtId="0" fontId="16" fillId="0" borderId="0" xfId="0" applyFont="1"/>
    <xf numFmtId="0" fontId="24"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3" xfId="0" applyFont="1" applyBorder="1" applyAlignment="1">
      <alignment horizontal="left" vertical="center"/>
    </xf>
    <xf numFmtId="0" fontId="16" fillId="0" borderId="0" xfId="0" applyFont="1" applyAlignment="1">
      <alignment horizontal="left" vertical="center"/>
    </xf>
    <xf numFmtId="0" fontId="20" fillId="2" borderId="0" xfId="1" applyFont="1" applyFill="1" applyAlignment="1">
      <alignment horizontal="left" vertical="center"/>
    </xf>
    <xf numFmtId="0" fontId="20"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4" fillId="0" borderId="3" xfId="0" applyFont="1" applyBorder="1" applyAlignment="1">
      <alignment horizontal="center" vertical="center" wrapText="1"/>
    </xf>
    <xf numFmtId="0" fontId="18" fillId="0" borderId="0" xfId="1" applyFont="1" applyAlignment="1">
      <alignment horizontal="left" wrapText="1"/>
    </xf>
    <xf numFmtId="0" fontId="9" fillId="2" borderId="0" xfId="1" applyFont="1" applyFill="1" applyAlignment="1">
      <alignment horizontal="left" wrapText="1"/>
    </xf>
    <xf numFmtId="0" fontId="19" fillId="0" borderId="0" xfId="0" applyFont="1" applyAlignment="1">
      <alignment horizontal="left" wrapText="1"/>
    </xf>
    <xf numFmtId="0" fontId="9" fillId="2" borderId="3" xfId="1" applyFont="1" applyFill="1" applyBorder="1" applyAlignment="1">
      <alignment horizontal="left" wrapText="1"/>
    </xf>
    <xf numFmtId="0" fontId="18" fillId="0" borderId="3" xfId="1" applyFont="1" applyBorder="1" applyAlignment="1">
      <alignment horizontal="left" wrapText="1"/>
    </xf>
    <xf numFmtId="9" fontId="9" fillId="2" borderId="3" xfId="1" applyNumberFormat="1" applyFont="1" applyFill="1" applyBorder="1" applyAlignment="1">
      <alignment horizontal="center" vertical="center" wrapText="1"/>
    </xf>
    <xf numFmtId="9" fontId="9" fillId="2" borderId="3" xfId="1" applyNumberFormat="1" applyFont="1" applyFill="1" applyBorder="1" applyAlignment="1">
      <alignment vertical="center" wrapText="1"/>
    </xf>
    <xf numFmtId="0" fontId="9" fillId="2" borderId="0" xfId="1" applyFont="1" applyFill="1" applyAlignment="1">
      <alignment vertical="center" wrapText="1"/>
    </xf>
    <xf numFmtId="0" fontId="19" fillId="0" borderId="0" xfId="0" applyFont="1" applyAlignment="1">
      <alignment vertical="center" wrapText="1"/>
    </xf>
    <xf numFmtId="9" fontId="9" fillId="2" borderId="3" xfId="1" applyNumberFormat="1" applyFont="1" applyFill="1" applyBorder="1" applyAlignment="1">
      <alignment horizontal="left" vertical="center" wrapText="1"/>
    </xf>
    <xf numFmtId="0" fontId="18" fillId="0" borderId="3" xfId="1" applyFont="1" applyBorder="1" applyAlignment="1">
      <alignment horizontal="center" vertical="center" wrapText="1"/>
    </xf>
    <xf numFmtId="0" fontId="17" fillId="2" borderId="3" xfId="0" applyFont="1" applyFill="1" applyBorder="1" applyAlignment="1">
      <alignment horizontal="center" vertical="center"/>
    </xf>
    <xf numFmtId="10" fontId="9" fillId="2" borderId="3" xfId="1" applyNumberFormat="1" applyFont="1" applyFill="1" applyBorder="1" applyAlignment="1">
      <alignment horizontal="center" vertical="center" wrapText="1"/>
    </xf>
    <xf numFmtId="0" fontId="9" fillId="2" borderId="3" xfId="1" quotePrefix="1" applyFont="1" applyFill="1" applyBorder="1" applyAlignment="1">
      <alignment horizontal="center" vertical="center" wrapText="1"/>
    </xf>
    <xf numFmtId="0" fontId="9" fillId="0" borderId="3" xfId="1" applyFont="1" applyBorder="1" applyAlignment="1">
      <alignment horizontal="center" vertical="center" wrapText="1"/>
    </xf>
    <xf numFmtId="0" fontId="19" fillId="0" borderId="3" xfId="0" applyFont="1" applyBorder="1" applyAlignment="1">
      <alignment horizontal="center" vertical="center" wrapText="1"/>
    </xf>
    <xf numFmtId="0" fontId="17" fillId="2" borderId="3" xfId="0" applyFont="1" applyFill="1" applyBorder="1" applyAlignment="1">
      <alignment horizontal="left" wrapText="1"/>
    </xf>
    <xf numFmtId="0" fontId="17" fillId="2" borderId="3"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vertical="center" wrapText="1"/>
    </xf>
    <xf numFmtId="0" fontId="29" fillId="2" borderId="3" xfId="0" applyFont="1" applyFill="1" applyBorder="1" applyAlignment="1">
      <alignment horizontal="center" vertical="center" wrapText="1"/>
    </xf>
    <xf numFmtId="0" fontId="9" fillId="2" borderId="3" xfId="0" applyFont="1" applyFill="1" applyBorder="1"/>
    <xf numFmtId="0" fontId="9" fillId="2" borderId="3" xfId="0" applyFont="1" applyFill="1" applyBorder="1" applyAlignment="1">
      <alignment horizontal="left" wrapText="1"/>
    </xf>
    <xf numFmtId="0" fontId="9" fillId="2" borderId="0" xfId="0" applyFont="1" applyFill="1"/>
    <xf numFmtId="0" fontId="29" fillId="2" borderId="0" xfId="0" applyFont="1" applyFill="1" applyAlignment="1">
      <alignment horizontal="left" wrapText="1"/>
    </xf>
    <xf numFmtId="0" fontId="29" fillId="2" borderId="0" xfId="0" applyFont="1" applyFill="1" applyAlignment="1">
      <alignment horizontal="center" vertical="center" wrapText="1"/>
    </xf>
    <xf numFmtId="0" fontId="9" fillId="0" borderId="3" xfId="1" applyFont="1" applyFill="1" applyBorder="1" applyAlignment="1">
      <alignment horizontal="center" vertical="center" wrapText="1"/>
    </xf>
    <xf numFmtId="0" fontId="9" fillId="0" borderId="3" xfId="1" applyFont="1" applyFill="1" applyBorder="1" applyAlignment="1">
      <alignment horizontal="left" vertical="center" wrapText="1"/>
    </xf>
    <xf numFmtId="0" fontId="9" fillId="2" borderId="3" xfId="1" applyFont="1" applyFill="1" applyBorder="1" applyAlignment="1">
      <alignment horizontal="center" wrapText="1"/>
    </xf>
    <xf numFmtId="4" fontId="9" fillId="2" borderId="3" xfId="0" applyNumberFormat="1" applyFont="1" applyFill="1" applyBorder="1" applyAlignment="1">
      <alignment horizontal="center" vertical="center" wrapText="1"/>
    </xf>
    <xf numFmtId="0" fontId="9" fillId="0" borderId="3" xfId="1" applyFont="1" applyFill="1" applyBorder="1" applyAlignment="1">
      <alignment wrapText="1"/>
    </xf>
    <xf numFmtId="0" fontId="9" fillId="0" borderId="3" xfId="1" applyFont="1" applyBorder="1" applyAlignment="1">
      <alignment horizontal="left" vertical="center" wrapText="1"/>
    </xf>
    <xf numFmtId="4" fontId="20" fillId="2" borderId="3" xfId="1" applyNumberFormat="1" applyFont="1" applyFill="1" applyBorder="1" applyAlignment="1">
      <alignment horizontal="center" vertical="center" wrapText="1"/>
    </xf>
    <xf numFmtId="0" fontId="30" fillId="2" borderId="0" xfId="1" applyFont="1" applyFill="1" applyAlignment="1">
      <alignment horizontal="center" vertical="center" wrapText="1"/>
    </xf>
    <xf numFmtId="0" fontId="29" fillId="2" borderId="3" xfId="0" applyFont="1" applyFill="1" applyBorder="1" applyAlignment="1">
      <alignment wrapText="1"/>
    </xf>
    <xf numFmtId="0" fontId="20" fillId="2" borderId="3" xfId="0" applyFont="1" applyFill="1" applyBorder="1"/>
    <xf numFmtId="2" fontId="20" fillId="2" borderId="3" xfId="0" applyNumberFormat="1" applyFont="1" applyFill="1" applyBorder="1" applyAlignment="1">
      <alignment horizontal="center" vertical="center"/>
    </xf>
    <xf numFmtId="2" fontId="20" fillId="2" borderId="3" xfId="0" applyNumberFormat="1" applyFont="1" applyFill="1" applyBorder="1"/>
    <xf numFmtId="0" fontId="20" fillId="2" borderId="3" xfId="0" applyFont="1" applyFill="1" applyBorder="1" applyAlignment="1">
      <alignment horizontal="left"/>
    </xf>
    <xf numFmtId="0" fontId="20" fillId="2" borderId="0" xfId="0" applyFont="1" applyFill="1"/>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16"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26" fillId="0" borderId="5" xfId="0" applyFont="1" applyBorder="1" applyAlignment="1">
      <alignment horizontal="left" vertical="center"/>
    </xf>
    <xf numFmtId="0" fontId="20" fillId="2" borderId="3" xfId="0" applyFont="1" applyFill="1" applyBorder="1" applyAlignment="1">
      <alignment horizontal="center" vertical="center" wrapText="1"/>
    </xf>
    <xf numFmtId="0" fontId="16" fillId="0" borderId="0" xfId="0" applyFont="1" applyAlignment="1">
      <alignment vertical="center"/>
    </xf>
    <xf numFmtId="0" fontId="20" fillId="2" borderId="7" xfId="0" applyFont="1" applyFill="1" applyBorder="1" applyAlignment="1">
      <alignment vertical="center" wrapText="1"/>
    </xf>
    <xf numFmtId="0" fontId="20" fillId="2" borderId="2" xfId="0" applyFont="1" applyFill="1" applyBorder="1" applyAlignment="1">
      <alignment vertical="center" wrapText="1"/>
    </xf>
    <xf numFmtId="0" fontId="20" fillId="2" borderId="8" xfId="0" applyFont="1" applyFill="1" applyBorder="1" applyAlignment="1">
      <alignment vertical="center" wrapText="1"/>
    </xf>
    <xf numFmtId="0" fontId="9" fillId="0" borderId="3" xfId="1" applyFont="1" applyBorder="1" applyAlignment="1">
      <alignment wrapText="1"/>
    </xf>
    <xf numFmtId="10" fontId="9" fillId="0" borderId="3" xfId="1" applyNumberFormat="1" applyFont="1" applyBorder="1" applyAlignment="1">
      <alignment horizontal="center" vertical="center" wrapText="1"/>
    </xf>
    <xf numFmtId="0" fontId="9" fillId="0" borderId="3" xfId="1" applyFont="1" applyFill="1" applyBorder="1" applyAlignment="1">
      <alignment vertical="center" wrapText="1"/>
    </xf>
    <xf numFmtId="0" fontId="19" fillId="0" borderId="3" xfId="0" applyFont="1" applyBorder="1" applyAlignment="1">
      <alignment horizontal="left" vertical="center" wrapText="1"/>
    </xf>
    <xf numFmtId="0" fontId="18" fillId="2" borderId="3" xfId="1" applyFont="1" applyFill="1" applyBorder="1" applyAlignment="1">
      <alignment wrapText="1"/>
    </xf>
    <xf numFmtId="0" fontId="18" fillId="2" borderId="3" xfId="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3" xfId="0" applyFont="1" applyFill="1" applyBorder="1" applyAlignment="1">
      <alignment wrapText="1"/>
    </xf>
    <xf numFmtId="0" fontId="31" fillId="3" borderId="6" xfId="0" applyFont="1" applyFill="1" applyBorder="1" applyAlignment="1">
      <alignment horizontal="center" vertical="center" wrapText="1"/>
    </xf>
    <xf numFmtId="0" fontId="32" fillId="3" borderId="6" xfId="0" applyFont="1" applyFill="1" applyBorder="1" applyAlignment="1">
      <alignment horizontal="left" vertical="center"/>
    </xf>
    <xf numFmtId="0" fontId="33" fillId="4" borderId="3" xfId="0" applyFont="1" applyFill="1" applyBorder="1" applyAlignment="1">
      <alignment horizontal="center" vertical="center" wrapText="1"/>
    </xf>
    <xf numFmtId="0" fontId="33" fillId="4" borderId="3" xfId="0" applyFont="1" applyFill="1" applyBorder="1" applyAlignment="1">
      <alignment horizontal="left" vertical="center"/>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left" vertical="center"/>
    </xf>
    <xf numFmtId="1" fontId="33" fillId="2" borderId="11" xfId="0" applyNumberFormat="1" applyFont="1" applyFill="1" applyBorder="1" applyAlignment="1">
      <alignment horizontal="center" vertical="center"/>
    </xf>
    <xf numFmtId="2" fontId="3" fillId="2" borderId="11" xfId="0" applyNumberFormat="1" applyFont="1" applyFill="1" applyBorder="1" applyAlignment="1">
      <alignment horizontal="center" vertical="center"/>
    </xf>
    <xf numFmtId="0" fontId="34" fillId="2" borderId="10" xfId="0" applyFont="1" applyFill="1" applyBorder="1" applyAlignment="1">
      <alignment horizontal="left" vertical="center"/>
    </xf>
    <xf numFmtId="1" fontId="3" fillId="2" borderId="10" xfId="0" applyNumberFormat="1" applyFont="1" applyFill="1" applyBorder="1" applyAlignment="1">
      <alignment horizontal="center" vertical="center"/>
    </xf>
    <xf numFmtId="2" fontId="3" fillId="2" borderId="10" xfId="0" applyNumberFormat="1" applyFont="1" applyFill="1" applyBorder="1" applyAlignment="1">
      <alignment horizontal="center" vertical="center"/>
    </xf>
    <xf numFmtId="0" fontId="34" fillId="2" borderId="10" xfId="0" quotePrefix="1" applyFont="1" applyFill="1" applyBorder="1" applyAlignment="1">
      <alignment horizontal="left" vertical="center"/>
    </xf>
    <xf numFmtId="0" fontId="3" fillId="2" borderId="10" xfId="0" quotePrefix="1" applyFont="1" applyFill="1" applyBorder="1" applyAlignment="1">
      <alignment horizontal="left" vertical="center"/>
    </xf>
    <xf numFmtId="0" fontId="18" fillId="2" borderId="0" xfId="1" applyFont="1" applyFill="1" applyAlignment="1">
      <alignment wrapText="1"/>
    </xf>
    <xf numFmtId="0" fontId="18" fillId="2" borderId="0" xfId="1" applyFont="1" applyFill="1" applyAlignment="1">
      <alignment horizontal="left" wrapText="1"/>
    </xf>
    <xf numFmtId="0" fontId="19" fillId="2" borderId="0" xfId="0" applyFont="1" applyFill="1" applyAlignment="1">
      <alignment wrapText="1"/>
    </xf>
    <xf numFmtId="0" fontId="19" fillId="2" borderId="0" xfId="0" applyFont="1" applyFill="1" applyAlignment="1">
      <alignment horizontal="left" wrapText="1"/>
    </xf>
    <xf numFmtId="0" fontId="20" fillId="3" borderId="3" xfId="1" applyFont="1" applyFill="1" applyBorder="1" applyAlignment="1">
      <alignment horizontal="center" vertical="center" wrapText="1"/>
    </xf>
    <xf numFmtId="0" fontId="20" fillId="3" borderId="3" xfId="1" applyFont="1" applyFill="1" applyBorder="1" applyAlignment="1">
      <alignment horizontal="left" vertical="center" wrapText="1"/>
    </xf>
    <xf numFmtId="0" fontId="19" fillId="4" borderId="0" xfId="0" applyFont="1" applyFill="1" applyAlignment="1">
      <alignment wrapText="1"/>
    </xf>
    <xf numFmtId="2" fontId="33" fillId="2" borderId="11" xfId="0" applyNumberFormat="1" applyFont="1" applyFill="1" applyBorder="1" applyAlignment="1">
      <alignment horizontal="center" vertical="center"/>
    </xf>
    <xf numFmtId="9" fontId="9" fillId="0" borderId="3" xfId="1" applyNumberFormat="1" applyFont="1" applyBorder="1" applyAlignment="1">
      <alignment horizontal="center" vertical="center" wrapText="1"/>
    </xf>
    <xf numFmtId="0" fontId="25" fillId="0" borderId="3" xfId="0" applyFont="1" applyBorder="1" applyAlignment="1">
      <alignment horizontal="center" vertical="center" wrapText="1"/>
    </xf>
    <xf numFmtId="1" fontId="3" fillId="2" borderId="11" xfId="0" applyNumberFormat="1" applyFont="1" applyFill="1" applyBorder="1" applyAlignment="1">
      <alignment horizontal="center" vertical="center"/>
    </xf>
    <xf numFmtId="0" fontId="20" fillId="2" borderId="3"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 xfId="0" applyFont="1" applyFill="1" applyBorder="1" applyAlignment="1">
      <alignment horizontal="left" vertical="center"/>
    </xf>
    <xf numFmtId="0" fontId="19" fillId="2" borderId="3" xfId="0" applyFont="1" applyFill="1" applyBorder="1" applyAlignment="1">
      <alignment horizontal="left" wrapText="1"/>
    </xf>
    <xf numFmtId="0" fontId="19" fillId="2" borderId="0" xfId="0" applyFont="1" applyFill="1" applyAlignment="1">
      <alignment vertical="center" wrapText="1"/>
    </xf>
    <xf numFmtId="0" fontId="30" fillId="2" borderId="3" xfId="0" applyFont="1" applyFill="1" applyBorder="1" applyAlignment="1">
      <alignment wrapText="1"/>
    </xf>
    <xf numFmtId="0" fontId="18" fillId="2" borderId="3" xfId="1" applyFont="1" applyFill="1" applyBorder="1" applyAlignment="1">
      <alignment horizontal="left" wrapText="1"/>
    </xf>
    <xf numFmtId="0" fontId="9" fillId="2" borderId="3" xfId="0" quotePrefix="1" applyFont="1" applyFill="1" applyBorder="1" applyAlignment="1">
      <alignment horizontal="left" vertical="center" wrapText="1"/>
    </xf>
    <xf numFmtId="0" fontId="19" fillId="2" borderId="3" xfId="0" applyFont="1" applyFill="1" applyBorder="1" applyAlignment="1">
      <alignment horizontal="left" vertical="center" wrapText="1"/>
    </xf>
    <xf numFmtId="0" fontId="18" fillId="2" borderId="0" xfId="1" applyFont="1" applyFill="1" applyAlignment="1">
      <alignment horizontal="center" vertical="center" wrapText="1"/>
    </xf>
    <xf numFmtId="0" fontId="19" fillId="2" borderId="0" xfId="0" applyFont="1" applyFill="1" applyAlignment="1">
      <alignment horizontal="center" vertical="center" wrapText="1"/>
    </xf>
    <xf numFmtId="0" fontId="20"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3" xfId="0" applyFont="1" applyFill="1" applyBorder="1" applyAlignment="1">
      <alignment horizontal="center" vertical="center"/>
    </xf>
    <xf numFmtId="0" fontId="28" fillId="2" borderId="0"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3" xfId="0" applyFont="1" applyFill="1" applyBorder="1" applyAlignment="1">
      <alignment wrapText="1"/>
    </xf>
    <xf numFmtId="0" fontId="17" fillId="2" borderId="3" xfId="0" applyFont="1" applyFill="1" applyBorder="1" applyAlignment="1">
      <alignment vertical="center"/>
    </xf>
    <xf numFmtId="0" fontId="17" fillId="2" borderId="0" xfId="0" applyFont="1" applyFill="1" applyAlignment="1">
      <alignment vertical="center"/>
    </xf>
    <xf numFmtId="0" fontId="30" fillId="2" borderId="3" xfId="0" applyFont="1" applyFill="1" applyBorder="1" applyAlignment="1">
      <alignment vertical="center" wrapText="1"/>
    </xf>
    <xf numFmtId="0" fontId="33" fillId="3" borderId="3" xfId="0" applyFont="1" applyFill="1" applyBorder="1" applyAlignment="1">
      <alignment horizontal="center" vertical="center" wrapText="1"/>
    </xf>
    <xf numFmtId="0" fontId="33" fillId="3" borderId="3" xfId="0" applyFont="1" applyFill="1" applyBorder="1" applyAlignment="1">
      <alignment horizontal="left" vertical="center"/>
    </xf>
    <xf numFmtId="0" fontId="19" fillId="3" borderId="3" xfId="0" applyFont="1" applyFill="1" applyBorder="1" applyAlignment="1">
      <alignment horizontal="left" wrapText="1"/>
    </xf>
    <xf numFmtId="0" fontId="19" fillId="4" borderId="3" xfId="0" applyFont="1" applyFill="1" applyBorder="1" applyAlignment="1">
      <alignment wrapText="1"/>
    </xf>
    <xf numFmtId="0" fontId="19" fillId="4" borderId="3" xfId="0" applyFont="1" applyFill="1" applyBorder="1" applyAlignment="1">
      <alignment horizontal="left" wrapText="1"/>
    </xf>
    <xf numFmtId="0" fontId="19" fillId="4" borderId="3" xfId="0" applyFont="1" applyFill="1" applyBorder="1" applyAlignment="1">
      <alignment horizontal="center" vertical="center" wrapText="1"/>
    </xf>
    <xf numFmtId="0" fontId="30" fillId="2" borderId="3" xfId="1" applyFont="1" applyFill="1" applyBorder="1" applyAlignment="1">
      <alignment horizontal="center" vertical="center" wrapText="1"/>
    </xf>
    <xf numFmtId="0" fontId="19" fillId="3" borderId="0" xfId="0" applyFont="1" applyFill="1" applyAlignment="1">
      <alignment wrapText="1"/>
    </xf>
    <xf numFmtId="0" fontId="19" fillId="5" borderId="0" xfId="0" applyFont="1" applyFill="1" applyAlignment="1">
      <alignment wrapText="1"/>
    </xf>
    <xf numFmtId="0" fontId="9" fillId="6" borderId="3" xfId="1" applyFont="1" applyFill="1" applyBorder="1" applyAlignment="1">
      <alignment horizontal="center" vertical="center" wrapText="1"/>
    </xf>
    <xf numFmtId="0" fontId="9" fillId="6" borderId="3" xfId="1" applyFont="1" applyFill="1" applyBorder="1" applyAlignment="1">
      <alignment horizontal="left" vertical="center" wrapText="1"/>
    </xf>
    <xf numFmtId="4" fontId="9" fillId="6" borderId="3" xfId="1" applyNumberFormat="1" applyFont="1" applyFill="1" applyBorder="1" applyAlignment="1">
      <alignment horizontal="center" vertical="center" wrapText="1"/>
    </xf>
    <xf numFmtId="2" fontId="9" fillId="6" borderId="3" xfId="1" applyNumberFormat="1" applyFont="1" applyFill="1" applyBorder="1" applyAlignment="1">
      <alignment horizontal="center" vertical="center" wrapText="1"/>
    </xf>
    <xf numFmtId="0" fontId="9" fillId="6" borderId="3" xfId="50" applyFont="1" applyFill="1" applyBorder="1" applyAlignment="1">
      <alignment horizontal="center" vertical="center" wrapText="1"/>
    </xf>
    <xf numFmtId="0" fontId="20" fillId="6" borderId="3" xfId="1" applyFont="1" applyFill="1" applyBorder="1" applyAlignment="1">
      <alignment horizontal="center" vertical="center" wrapText="1"/>
    </xf>
    <xf numFmtId="0" fontId="9" fillId="6" borderId="0" xfId="1" applyFont="1" applyFill="1" applyAlignment="1">
      <alignment horizontal="center" vertical="center" wrapText="1"/>
    </xf>
    <xf numFmtId="0" fontId="19" fillId="6" borderId="0" xfId="0" applyFont="1" applyFill="1" applyAlignment="1">
      <alignment wrapText="1"/>
    </xf>
    <xf numFmtId="0" fontId="9" fillId="6" borderId="3" xfId="1" applyNumberFormat="1" applyFont="1" applyFill="1" applyBorder="1" applyAlignment="1">
      <alignment horizontal="left" vertical="center" wrapText="1"/>
    </xf>
    <xf numFmtId="0" fontId="9" fillId="6" borderId="3" xfId="1" applyNumberFormat="1" applyFont="1" applyFill="1" applyBorder="1" applyAlignment="1">
      <alignment horizontal="center" vertical="center" wrapText="1"/>
    </xf>
    <xf numFmtId="9" fontId="9" fillId="6" borderId="3" xfId="1" applyNumberFormat="1" applyFont="1" applyFill="1" applyBorder="1" applyAlignment="1">
      <alignment horizontal="center" vertical="center" wrapText="1"/>
    </xf>
    <xf numFmtId="0" fontId="9" fillId="6" borderId="0" xfId="1" applyFont="1" applyFill="1" applyAlignment="1">
      <alignment horizontal="left" vertical="center" wrapText="1"/>
    </xf>
    <xf numFmtId="10" fontId="9" fillId="6" borderId="3" xfId="1" applyNumberFormat="1" applyFont="1" applyFill="1" applyBorder="1" applyAlignment="1">
      <alignment horizontal="center" vertical="center" wrapText="1"/>
    </xf>
    <xf numFmtId="0" fontId="9" fillId="6" borderId="0" xfId="1" applyFont="1" applyFill="1" applyAlignment="1">
      <alignment vertical="center" wrapText="1"/>
    </xf>
    <xf numFmtId="0" fontId="19" fillId="6" borderId="0" xfId="0" applyFont="1" applyFill="1" applyAlignment="1">
      <alignment vertical="center" wrapText="1"/>
    </xf>
    <xf numFmtId="0" fontId="9" fillId="6" borderId="3" xfId="1" applyFont="1" applyFill="1" applyBorder="1" applyAlignment="1">
      <alignment vertical="center" wrapText="1"/>
    </xf>
    <xf numFmtId="0" fontId="9" fillId="6" borderId="3" xfId="1" quotePrefix="1" applyFont="1" applyFill="1" applyBorder="1" applyAlignment="1">
      <alignment horizontal="center" vertical="center" wrapText="1"/>
    </xf>
    <xf numFmtId="0" fontId="9" fillId="6" borderId="0" xfId="1" applyFont="1" applyFill="1" applyAlignment="1">
      <alignment wrapText="1"/>
    </xf>
    <xf numFmtId="0" fontId="18" fillId="6" borderId="0" xfId="1" applyFont="1" applyFill="1" applyAlignment="1">
      <alignment wrapText="1"/>
    </xf>
    <xf numFmtId="0" fontId="9" fillId="6" borderId="3" xfId="1" applyFont="1" applyFill="1" applyBorder="1" applyAlignment="1">
      <alignment horizontal="left" wrapText="1"/>
    </xf>
    <xf numFmtId="0" fontId="9" fillId="6" borderId="3" xfId="1" applyFont="1" applyFill="1" applyBorder="1" applyAlignment="1">
      <alignment wrapText="1"/>
    </xf>
    <xf numFmtId="0" fontId="9" fillId="6" borderId="3" xfId="50" applyNumberFormat="1" applyFont="1" applyFill="1" applyBorder="1" applyAlignment="1">
      <alignment vertical="center" wrapText="1"/>
    </xf>
    <xf numFmtId="43" fontId="9" fillId="6" borderId="3" xfId="1" applyNumberFormat="1" applyFont="1" applyFill="1" applyBorder="1" applyAlignment="1">
      <alignment horizontal="center" vertical="center" wrapText="1"/>
    </xf>
    <xf numFmtId="0" fontId="9" fillId="6" borderId="3" xfId="50" applyNumberFormat="1" applyFont="1" applyFill="1" applyBorder="1" applyAlignment="1">
      <alignment horizontal="center" vertical="center" wrapText="1"/>
    </xf>
    <xf numFmtId="0" fontId="18" fillId="6" borderId="3" xfId="1" applyFont="1" applyFill="1" applyBorder="1" applyAlignment="1">
      <alignment wrapText="1"/>
    </xf>
    <xf numFmtId="0" fontId="9" fillId="6" borderId="3" xfId="1" applyNumberFormat="1" applyFont="1" applyFill="1" applyBorder="1" applyAlignment="1">
      <alignment vertical="center" wrapText="1"/>
    </xf>
    <xf numFmtId="0" fontId="18" fillId="6" borderId="3" xfId="1" applyFont="1" applyFill="1" applyBorder="1" applyAlignment="1">
      <alignment horizontal="left" wrapText="1"/>
    </xf>
    <xf numFmtId="0" fontId="9" fillId="6" borderId="3" xfId="62" applyFont="1" applyFill="1" applyBorder="1" applyAlignment="1">
      <alignment horizontal="justify" vertical="center" wrapText="1"/>
    </xf>
    <xf numFmtId="4" fontId="9" fillId="6" borderId="3" xfId="62"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2" fontId="9" fillId="6"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xf>
    <xf numFmtId="2" fontId="9" fillId="6" borderId="3" xfId="0" applyNumberFormat="1" applyFont="1" applyFill="1" applyBorder="1" applyAlignment="1">
      <alignment horizontal="center" vertical="center"/>
    </xf>
    <xf numFmtId="0" fontId="17" fillId="6" borderId="3" xfId="0" applyFont="1" applyFill="1" applyBorder="1" applyAlignment="1">
      <alignment horizontal="center" vertical="center"/>
    </xf>
    <xf numFmtId="0" fontId="17" fillId="6" borderId="3" xfId="0" applyFont="1" applyFill="1" applyBorder="1" applyAlignment="1">
      <alignment horizontal="center" vertical="center" wrapText="1"/>
    </xf>
    <xf numFmtId="0" fontId="17" fillId="6" borderId="0" xfId="0" applyFont="1" applyFill="1"/>
    <xf numFmtId="0" fontId="17" fillId="6" borderId="3" xfId="0" applyFont="1" applyFill="1" applyBorder="1"/>
    <xf numFmtId="0" fontId="17" fillId="6" borderId="3" xfId="0" applyFont="1" applyFill="1" applyBorder="1" applyAlignment="1">
      <alignment horizontal="left" wrapText="1"/>
    </xf>
    <xf numFmtId="0" fontId="9" fillId="6" borderId="3" xfId="0" applyFont="1" applyFill="1" applyBorder="1" applyAlignment="1">
      <alignment horizontal="left" wrapText="1"/>
    </xf>
    <xf numFmtId="0" fontId="9" fillId="6" borderId="3" xfId="0" applyFont="1" applyFill="1" applyBorder="1"/>
    <xf numFmtId="0" fontId="9" fillId="6" borderId="0" xfId="0" applyFont="1" applyFill="1"/>
    <xf numFmtId="0" fontId="33" fillId="3" borderId="3" xfId="0" quotePrefix="1" applyFont="1" applyFill="1" applyBorder="1" applyAlignment="1">
      <alignment horizontal="left" vertical="center"/>
    </xf>
    <xf numFmtId="0" fontId="33" fillId="5" borderId="3" xfId="0" applyFont="1" applyFill="1" applyBorder="1" applyAlignment="1">
      <alignment horizontal="center" vertical="center" wrapText="1"/>
    </xf>
    <xf numFmtId="0" fontId="33" fillId="5" borderId="3" xfId="0" applyFont="1" applyFill="1" applyBorder="1" applyAlignment="1">
      <alignment horizontal="left" vertical="center"/>
    </xf>
    <xf numFmtId="0" fontId="19" fillId="5" borderId="3" xfId="0" applyFont="1" applyFill="1" applyBorder="1" applyAlignment="1">
      <alignment wrapText="1"/>
    </xf>
    <xf numFmtId="0" fontId="19" fillId="5" borderId="3" xfId="0" applyFont="1" applyFill="1" applyBorder="1" applyAlignment="1">
      <alignment horizontal="left" wrapText="1"/>
    </xf>
    <xf numFmtId="0" fontId="19" fillId="5" borderId="3" xfId="0" applyFont="1" applyFill="1" applyBorder="1" applyAlignment="1">
      <alignment horizontal="center" vertical="center" wrapText="1"/>
    </xf>
    <xf numFmtId="0" fontId="9" fillId="6" borderId="3" xfId="0" applyFont="1" applyFill="1" applyBorder="1" applyAlignment="1">
      <alignment wrapText="1"/>
    </xf>
    <xf numFmtId="0" fontId="36" fillId="3" borderId="3"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18" fillId="6" borderId="3" xfId="1"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3" xfId="0" applyFont="1" applyFill="1" applyBorder="1" applyAlignment="1">
      <alignment wrapText="1"/>
    </xf>
    <xf numFmtId="0" fontId="20" fillId="6" borderId="3"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6" borderId="3" xfId="0" applyFont="1" applyFill="1" applyBorder="1" applyAlignment="1">
      <alignment horizontal="center" vertical="center"/>
    </xf>
    <xf numFmtId="0" fontId="20" fillId="2" borderId="3"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3" xfId="0" applyFont="1" applyFill="1" applyBorder="1" applyAlignment="1">
      <alignment horizontal="center" vertical="center"/>
    </xf>
    <xf numFmtId="0" fontId="28" fillId="0" borderId="4" xfId="0" applyFont="1" applyBorder="1" applyAlignment="1">
      <alignment horizontal="center" vertical="center"/>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8" fillId="2" borderId="4" xfId="0" applyFont="1" applyFill="1" applyBorder="1" applyAlignment="1">
      <alignment horizontal="center" vertical="center"/>
    </xf>
    <xf numFmtId="0" fontId="24" fillId="0" borderId="3" xfId="0" applyFont="1" applyBorder="1" applyAlignment="1">
      <alignment horizontal="center" vertical="center" wrapText="1"/>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16" fillId="0" borderId="4" xfId="0" applyFont="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1" fillId="2" borderId="4" xfId="0" applyFont="1" applyFill="1" applyBorder="1" applyAlignment="1">
      <alignment horizontal="center" vertical="center"/>
    </xf>
    <xf numFmtId="0" fontId="20" fillId="2" borderId="3" xfId="0" applyFont="1" applyFill="1" applyBorder="1" applyAlignment="1">
      <alignment horizontal="left" vertical="center" wrapText="1"/>
    </xf>
    <xf numFmtId="0" fontId="24" fillId="0" borderId="0" xfId="0" applyFont="1" applyAlignment="1">
      <alignment horizontal="center" vertical="center" wrapText="1"/>
    </xf>
    <xf numFmtId="0" fontId="28" fillId="2" borderId="0"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9" fillId="3" borderId="3" xfId="1" applyFont="1" applyFill="1" applyBorder="1" applyAlignment="1">
      <alignment horizontal="left" vertical="center" wrapText="1"/>
    </xf>
    <xf numFmtId="4" fontId="9" fillId="3" borderId="3" xfId="1" applyNumberFormat="1" applyFont="1" applyFill="1" applyBorder="1" applyAlignment="1">
      <alignment horizontal="center" vertical="center" wrapText="1"/>
    </xf>
    <xf numFmtId="2" fontId="9" fillId="3" borderId="3" xfId="1" applyNumberFormat="1" applyFont="1" applyFill="1" applyBorder="1" applyAlignment="1">
      <alignment horizontal="center" vertical="center" wrapText="1"/>
    </xf>
    <xf numFmtId="0" fontId="9" fillId="3" borderId="3" xfId="50"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3" xfId="1" applyNumberFormat="1" applyFont="1" applyFill="1" applyBorder="1" applyAlignment="1">
      <alignment horizontal="center" vertical="center" wrapText="1"/>
    </xf>
    <xf numFmtId="10" fontId="9" fillId="3" borderId="3" xfId="1" applyNumberFormat="1" applyFont="1" applyFill="1" applyBorder="1" applyAlignment="1">
      <alignment horizontal="center" vertical="center" wrapText="1"/>
    </xf>
    <xf numFmtId="0" fontId="9" fillId="3" borderId="3" xfId="1" applyFont="1" applyFill="1" applyBorder="1" applyAlignment="1">
      <alignment vertical="center" wrapText="1"/>
    </xf>
    <xf numFmtId="0" fontId="9" fillId="3" borderId="3" xfId="1" applyFont="1" applyFill="1" applyBorder="1" applyAlignment="1">
      <alignment wrapText="1"/>
    </xf>
    <xf numFmtId="0" fontId="9" fillId="3" borderId="3" xfId="1" applyFont="1" applyFill="1" applyBorder="1" applyAlignment="1">
      <alignment horizontal="left" wrapText="1"/>
    </xf>
    <xf numFmtId="0" fontId="9" fillId="3" borderId="0" xfId="1" applyFont="1" applyFill="1" applyAlignment="1">
      <alignment wrapText="1"/>
    </xf>
    <xf numFmtId="0" fontId="18" fillId="3" borderId="0" xfId="1" applyFont="1" applyFill="1" applyAlignment="1">
      <alignment wrapText="1"/>
    </xf>
    <xf numFmtId="0" fontId="9" fillId="3" borderId="3" xfId="1" quotePrefix="1" applyFont="1" applyFill="1" applyBorder="1" applyAlignment="1">
      <alignment horizontal="center" vertical="center" wrapText="1"/>
    </xf>
    <xf numFmtId="0" fontId="9" fillId="3" borderId="3" xfId="0" applyFont="1" applyFill="1" applyBorder="1" applyAlignment="1">
      <alignment vertical="center" wrapText="1"/>
    </xf>
    <xf numFmtId="0" fontId="18" fillId="3" borderId="3" xfId="1" applyFont="1" applyFill="1" applyBorder="1" applyAlignment="1">
      <alignment wrapText="1"/>
    </xf>
    <xf numFmtId="0" fontId="9" fillId="3" borderId="3" xfId="0" applyFont="1" applyFill="1" applyBorder="1" applyAlignment="1">
      <alignment wrapText="1"/>
    </xf>
  </cellXfs>
  <cellStyles count="490">
    <cellStyle name="??" xfId="2"/>
    <cellStyle name="?? [0.00]_ Att. 1- Cover" xfId="3"/>
    <cellStyle name="?? [0]" xfId="4"/>
    <cellStyle name="???? [0.00]_PRODUCT DETAIL Q1" xfId="5"/>
    <cellStyle name="????_PRODUCT DETAIL Q1" xfId="6"/>
    <cellStyle name="???[0]_Book1" xfId="7"/>
    <cellStyle name="???_95" xfId="8"/>
    <cellStyle name="??[0]_BRE" xfId="9"/>
    <cellStyle name="??_ Att. 1- Cover" xfId="10"/>
    <cellStyle name="AÞ¸¶ [0]_INQUIRY ¿?¾÷AßAø " xfId="11"/>
    <cellStyle name="AÞ¸¶_INQUIRY ¿?¾÷AßAø " xfId="12"/>
    <cellStyle name="Bình thường 2" xfId="13"/>
    <cellStyle name="Bình thường 2 2" xfId="14"/>
    <cellStyle name="Bình thường 3" xfId="15"/>
    <cellStyle name="C?AØ_¿?¾÷CoE² " xfId="16"/>
    <cellStyle name="chu" xfId="17"/>
    <cellStyle name="Comma 10" xfId="18"/>
    <cellStyle name="Comma 11" xfId="19"/>
    <cellStyle name="Comma 2" xfId="20"/>
    <cellStyle name="Comma 2 2 3" xfId="21"/>
    <cellStyle name="Comma 2 4" xfId="22"/>
    <cellStyle name="Comma 2 5" xfId="23"/>
    <cellStyle name="Comma 3" xfId="24"/>
    <cellStyle name="Comma 34" xfId="25"/>
    <cellStyle name="Comma 36" xfId="26"/>
    <cellStyle name="Comma 37" xfId="27"/>
    <cellStyle name="Comma 38" xfId="28"/>
    <cellStyle name="Comma 4" xfId="29"/>
    <cellStyle name="Comma 42" xfId="30"/>
    <cellStyle name="Comma 5" xfId="31"/>
    <cellStyle name="Comma 5 2" xfId="32"/>
    <cellStyle name="Comma 8" xfId="33"/>
    <cellStyle name="Comma 9 2" xfId="34"/>
    <cellStyle name="Comma0" xfId="35"/>
    <cellStyle name="Currency0" xfId="36"/>
    <cellStyle name="Date" xfId="37"/>
    <cellStyle name="Fixed" xfId="38"/>
    <cellStyle name="Header1" xfId="39"/>
    <cellStyle name="Header2" xfId="40"/>
    <cellStyle name="Hyperlink 2" xfId="41"/>
    <cellStyle name="Ledger 17 x 11 in 2 2" xfId="42"/>
    <cellStyle name="Millares [0]_Well Timing" xfId="43"/>
    <cellStyle name="Millares_Well Timing" xfId="44"/>
    <cellStyle name="Moneda [0]_Well Timing" xfId="45"/>
    <cellStyle name="Moneda_Well Timing" xfId="46"/>
    <cellStyle name="n" xfId="47"/>
    <cellStyle name="Normal" xfId="0" builtinId="0"/>
    <cellStyle name="Normal - Style1" xfId="48"/>
    <cellStyle name="Normal 10 2" xfId="49"/>
    <cellStyle name="Normal 10 2 2" xfId="50"/>
    <cellStyle name="Normal 10 4" xfId="51"/>
    <cellStyle name="Normal 11 2" xfId="52"/>
    <cellStyle name="Normal 11 2 2" xfId="53"/>
    <cellStyle name="Normal 12 2" xfId="54"/>
    <cellStyle name="Normal 13 2" xfId="55"/>
    <cellStyle name="Normal 14 2" xfId="56"/>
    <cellStyle name="Normal 15 2" xfId="57"/>
    <cellStyle name="Normal 16 2" xfId="58"/>
    <cellStyle name="Normal 17 2" xfId="59"/>
    <cellStyle name="Normal 18 2" xfId="60"/>
    <cellStyle name="Normal 19 2" xfId="61"/>
    <cellStyle name="Normal 2" xfId="1"/>
    <cellStyle name="Normal 2 10" xfId="63"/>
    <cellStyle name="Normal 2 11" xfId="64"/>
    <cellStyle name="Normal 2 12" xfId="65"/>
    <cellStyle name="Normal 2 13" xfId="66"/>
    <cellStyle name="Normal 2 14" xfId="67"/>
    <cellStyle name="Normal 2 15" xfId="68"/>
    <cellStyle name="Normal 2 16" xfId="69"/>
    <cellStyle name="Normal 2 17" xfId="70"/>
    <cellStyle name="Normal 2 18" xfId="71"/>
    <cellStyle name="Normal 2 19" xfId="72"/>
    <cellStyle name="Normal 2 2" xfId="62"/>
    <cellStyle name="Normal 2 2 2" xfId="73"/>
    <cellStyle name="Normal 2 2 30" xfId="74"/>
    <cellStyle name="Normal 2 2 5" xfId="75"/>
    <cellStyle name="Normal 2 20" xfId="76"/>
    <cellStyle name="Normal 2 21" xfId="77"/>
    <cellStyle name="Normal 2 22" xfId="78"/>
    <cellStyle name="Normal 2 23" xfId="79"/>
    <cellStyle name="Normal 2 24" xfId="80"/>
    <cellStyle name="Normal 2 25" xfId="81"/>
    <cellStyle name="Normal 2 26" xfId="82"/>
    <cellStyle name="Normal 2 27" xfId="83"/>
    <cellStyle name="Normal 2 28" xfId="84"/>
    <cellStyle name="Normal 2 29" xfId="85"/>
    <cellStyle name="Normal 2 3" xfId="86"/>
    <cellStyle name="Normal 2 3 5" xfId="87"/>
    <cellStyle name="Normal 2 30" xfId="88"/>
    <cellStyle name="Normal 2 31" xfId="89"/>
    <cellStyle name="Normal 2 32" xfId="90"/>
    <cellStyle name="Normal 2 33" xfId="91"/>
    <cellStyle name="Normal 2 34" xfId="92"/>
    <cellStyle name="Normal 2 35" xfId="93"/>
    <cellStyle name="Normal 2 36" xfId="94"/>
    <cellStyle name="Normal 2 37" xfId="95"/>
    <cellStyle name="Normal 2 38" xfId="96"/>
    <cellStyle name="Normal 2 39" xfId="97"/>
    <cellStyle name="Normal 2 4" xfId="98"/>
    <cellStyle name="Normal 2 4 2" xfId="99"/>
    <cellStyle name="Normal 2 40" xfId="100"/>
    <cellStyle name="Normal 2 41" xfId="101"/>
    <cellStyle name="Normal 2 42" xfId="102"/>
    <cellStyle name="Normal 2 43" xfId="103"/>
    <cellStyle name="Normal 2 44" xfId="104"/>
    <cellStyle name="Normal 2 45" xfId="105"/>
    <cellStyle name="Normal 2 46" xfId="106"/>
    <cellStyle name="Normal 2 47" xfId="107"/>
    <cellStyle name="Normal 2 48" xfId="108"/>
    <cellStyle name="Normal 2 49" xfId="109"/>
    <cellStyle name="Normal 2 5" xfId="110"/>
    <cellStyle name="Normal 2 50" xfId="111"/>
    <cellStyle name="Normal 2 51" xfId="112"/>
    <cellStyle name="Normal 2 52" xfId="113"/>
    <cellStyle name="Normal 2 53" xfId="114"/>
    <cellStyle name="Normal 2 54" xfId="115"/>
    <cellStyle name="Normal 2 55" xfId="116"/>
    <cellStyle name="Normal 2 56" xfId="117"/>
    <cellStyle name="Normal 2 57" xfId="118"/>
    <cellStyle name="Normal 2 58" xfId="119"/>
    <cellStyle name="Normal 2 59" xfId="120"/>
    <cellStyle name="Normal 2 6" xfId="121"/>
    <cellStyle name="Normal 2 60" xfId="122"/>
    <cellStyle name="Normal 2 61" xfId="123"/>
    <cellStyle name="Normal 2 62" xfId="124"/>
    <cellStyle name="Normal 2 63" xfId="125"/>
    <cellStyle name="Normal 2 64" xfId="126"/>
    <cellStyle name="Normal 2 65" xfId="127"/>
    <cellStyle name="Normal 2 66" xfId="128"/>
    <cellStyle name="Normal 2 67" xfId="129"/>
    <cellStyle name="Normal 2 68" xfId="130"/>
    <cellStyle name="Normal 2 7" xfId="131"/>
    <cellStyle name="Normal 2 72" xfId="132"/>
    <cellStyle name="Normal 2 8" xfId="133"/>
    <cellStyle name="Normal 2 9" xfId="134"/>
    <cellStyle name="Normal 20 2" xfId="135"/>
    <cellStyle name="Normal 21 2" xfId="136"/>
    <cellStyle name="Normal 22 2" xfId="137"/>
    <cellStyle name="Normal 23 2" xfId="138"/>
    <cellStyle name="Normal 256" xfId="139"/>
    <cellStyle name="Normal 257" xfId="140"/>
    <cellStyle name="Normal 258" xfId="141"/>
    <cellStyle name="Normal 259" xfId="142"/>
    <cellStyle name="Normal 260" xfId="143"/>
    <cellStyle name="Normal 261" xfId="144"/>
    <cellStyle name="Normal 3 10" xfId="145"/>
    <cellStyle name="Normal 3 100" xfId="146"/>
    <cellStyle name="Normal 3 101" xfId="147"/>
    <cellStyle name="Normal 3 102" xfId="148"/>
    <cellStyle name="Normal 3 103" xfId="149"/>
    <cellStyle name="Normal 3 104" xfId="150"/>
    <cellStyle name="Normal 3 105" xfId="151"/>
    <cellStyle name="Normal 3 106" xfId="152"/>
    <cellStyle name="Normal 3 107" xfId="153"/>
    <cellStyle name="Normal 3 108" xfId="154"/>
    <cellStyle name="Normal 3 109" xfId="155"/>
    <cellStyle name="Normal 3 11" xfId="156"/>
    <cellStyle name="Normal 3 110" xfId="157"/>
    <cellStyle name="Normal 3 111" xfId="158"/>
    <cellStyle name="Normal 3 112" xfId="159"/>
    <cellStyle name="Normal 3 113" xfId="160"/>
    <cellStyle name="Normal 3 114" xfId="161"/>
    <cellStyle name="Normal 3 115" xfId="162"/>
    <cellStyle name="Normal 3 116" xfId="163"/>
    <cellStyle name="Normal 3 117" xfId="164"/>
    <cellStyle name="Normal 3 118" xfId="165"/>
    <cellStyle name="Normal 3 119" xfId="166"/>
    <cellStyle name="Normal 3 12" xfId="167"/>
    <cellStyle name="Normal 3 120" xfId="168"/>
    <cellStyle name="Normal 3 121" xfId="169"/>
    <cellStyle name="Normal 3 122" xfId="170"/>
    <cellStyle name="Normal 3 123" xfId="171"/>
    <cellStyle name="Normal 3 124" xfId="172"/>
    <cellStyle name="Normal 3 125" xfId="173"/>
    <cellStyle name="Normal 3 126" xfId="174"/>
    <cellStyle name="Normal 3 127" xfId="175"/>
    <cellStyle name="Normal 3 128" xfId="176"/>
    <cellStyle name="Normal 3 129" xfId="177"/>
    <cellStyle name="Normal 3 13" xfId="178"/>
    <cellStyle name="Normal 3 130" xfId="179"/>
    <cellStyle name="Normal 3 131" xfId="180"/>
    <cellStyle name="Normal 3 132" xfId="181"/>
    <cellStyle name="Normal 3 133" xfId="182"/>
    <cellStyle name="Normal 3 134" xfId="183"/>
    <cellStyle name="Normal 3 135" xfId="184"/>
    <cellStyle name="Normal 3 136" xfId="185"/>
    <cellStyle name="Normal 3 137" xfId="186"/>
    <cellStyle name="Normal 3 138" xfId="187"/>
    <cellStyle name="Normal 3 139" xfId="188"/>
    <cellStyle name="Normal 3 14" xfId="189"/>
    <cellStyle name="Normal 3 140" xfId="190"/>
    <cellStyle name="Normal 3 141" xfId="191"/>
    <cellStyle name="Normal 3 142" xfId="192"/>
    <cellStyle name="Normal 3 143" xfId="193"/>
    <cellStyle name="Normal 3 144" xfId="194"/>
    <cellStyle name="Normal 3 145" xfId="195"/>
    <cellStyle name="Normal 3 146" xfId="196"/>
    <cellStyle name="Normal 3 147" xfId="197"/>
    <cellStyle name="Normal 3 148" xfId="198"/>
    <cellStyle name="Normal 3 149" xfId="199"/>
    <cellStyle name="Normal 3 15" xfId="200"/>
    <cellStyle name="Normal 3 150" xfId="201"/>
    <cellStyle name="Normal 3 151" xfId="202"/>
    <cellStyle name="Normal 3 152" xfId="203"/>
    <cellStyle name="Normal 3 153" xfId="204"/>
    <cellStyle name="Normal 3 154" xfId="205"/>
    <cellStyle name="Normal 3 155" xfId="206"/>
    <cellStyle name="Normal 3 156" xfId="207"/>
    <cellStyle name="Normal 3 157" xfId="208"/>
    <cellStyle name="Normal 3 158" xfId="209"/>
    <cellStyle name="Normal 3 159" xfId="210"/>
    <cellStyle name="Normal 3 16" xfId="211"/>
    <cellStyle name="Normal 3 160" xfId="212"/>
    <cellStyle name="Normal 3 161" xfId="213"/>
    <cellStyle name="Normal 3 162" xfId="214"/>
    <cellStyle name="Normal 3 163" xfId="215"/>
    <cellStyle name="Normal 3 164" xfId="216"/>
    <cellStyle name="Normal 3 165" xfId="217"/>
    <cellStyle name="Normal 3 166" xfId="218"/>
    <cellStyle name="Normal 3 167" xfId="219"/>
    <cellStyle name="Normal 3 168" xfId="220"/>
    <cellStyle name="Normal 3 169" xfId="221"/>
    <cellStyle name="Normal 3 17" xfId="222"/>
    <cellStyle name="Normal 3 170" xfId="223"/>
    <cellStyle name="Normal 3 171" xfId="224"/>
    <cellStyle name="Normal 3 172" xfId="225"/>
    <cellStyle name="Normal 3 173" xfId="226"/>
    <cellStyle name="Normal 3 174" xfId="227"/>
    <cellStyle name="Normal 3 175" xfId="228"/>
    <cellStyle name="Normal 3 176" xfId="229"/>
    <cellStyle name="Normal 3 177" xfId="230"/>
    <cellStyle name="Normal 3 178" xfId="231"/>
    <cellStyle name="Normal 3 179" xfId="232"/>
    <cellStyle name="Normal 3 18" xfId="233"/>
    <cellStyle name="Normal 3 180" xfId="234"/>
    <cellStyle name="Normal 3 181" xfId="235"/>
    <cellStyle name="Normal 3 182" xfId="236"/>
    <cellStyle name="Normal 3 183" xfId="237"/>
    <cellStyle name="Normal 3 184" xfId="238"/>
    <cellStyle name="Normal 3 185" xfId="239"/>
    <cellStyle name="Normal 3 186" xfId="240"/>
    <cellStyle name="Normal 3 187" xfId="241"/>
    <cellStyle name="Normal 3 188" xfId="242"/>
    <cellStyle name="Normal 3 189" xfId="243"/>
    <cellStyle name="Normal 3 19" xfId="244"/>
    <cellStyle name="Normal 3 190" xfId="245"/>
    <cellStyle name="Normal 3 191" xfId="246"/>
    <cellStyle name="Normal 3 192" xfId="247"/>
    <cellStyle name="Normal 3 193" xfId="248"/>
    <cellStyle name="Normal 3 194" xfId="249"/>
    <cellStyle name="Normal 3 195" xfId="250"/>
    <cellStyle name="Normal 3 196" xfId="251"/>
    <cellStyle name="Normal 3 197" xfId="252"/>
    <cellStyle name="Normal 3 198" xfId="253"/>
    <cellStyle name="Normal 3 199" xfId="254"/>
    <cellStyle name="Normal 3 2" xfId="255"/>
    <cellStyle name="Normal 3 2 2" xfId="256"/>
    <cellStyle name="Normal 3 20" xfId="257"/>
    <cellStyle name="Normal 3 200" xfId="258"/>
    <cellStyle name="Normal 3 201" xfId="259"/>
    <cellStyle name="Normal 3 202" xfId="260"/>
    <cellStyle name="Normal 3 203" xfId="261"/>
    <cellStyle name="Normal 3 204" xfId="262"/>
    <cellStyle name="Normal 3 205" xfId="263"/>
    <cellStyle name="Normal 3 206" xfId="264"/>
    <cellStyle name="Normal 3 207" xfId="265"/>
    <cellStyle name="Normal 3 21" xfId="266"/>
    <cellStyle name="Normal 3 22" xfId="267"/>
    <cellStyle name="Normal 3 23" xfId="268"/>
    <cellStyle name="Normal 3 24" xfId="269"/>
    <cellStyle name="Normal 3 25" xfId="270"/>
    <cellStyle name="Normal 3 26" xfId="271"/>
    <cellStyle name="Normal 3 27" xfId="272"/>
    <cellStyle name="Normal 3 28" xfId="273"/>
    <cellStyle name="Normal 3 29" xfId="274"/>
    <cellStyle name="Normal 3 3" xfId="275"/>
    <cellStyle name="Normal 3 3 2 2" xfId="276"/>
    <cellStyle name="Normal 3 3 2_Biểu gửi kèm công văn KH 2017. gửi Phường" xfId="277"/>
    <cellStyle name="Normal 3 30" xfId="278"/>
    <cellStyle name="Normal 3 31" xfId="279"/>
    <cellStyle name="Normal 3 32" xfId="280"/>
    <cellStyle name="Normal 3 33" xfId="281"/>
    <cellStyle name="Normal 3 34" xfId="282"/>
    <cellStyle name="Normal 3 35" xfId="283"/>
    <cellStyle name="Normal 3 36" xfId="284"/>
    <cellStyle name="Normal 3 37" xfId="285"/>
    <cellStyle name="Normal 3 38" xfId="286"/>
    <cellStyle name="Normal 3 39" xfId="287"/>
    <cellStyle name="Normal 3 4" xfId="288"/>
    <cellStyle name="Normal 3 40" xfId="289"/>
    <cellStyle name="Normal 3 41" xfId="290"/>
    <cellStyle name="Normal 3 42" xfId="291"/>
    <cellStyle name="Normal 3 43" xfId="292"/>
    <cellStyle name="Normal 3 44" xfId="293"/>
    <cellStyle name="Normal 3 45" xfId="294"/>
    <cellStyle name="Normal 3 46" xfId="295"/>
    <cellStyle name="Normal 3 47" xfId="296"/>
    <cellStyle name="Normal 3 48" xfId="297"/>
    <cellStyle name="Normal 3 49" xfId="298"/>
    <cellStyle name="Normal 3 5" xfId="299"/>
    <cellStyle name="Normal 3 50" xfId="300"/>
    <cellStyle name="Normal 3 51" xfId="301"/>
    <cellStyle name="Normal 3 52" xfId="302"/>
    <cellStyle name="Normal 3 53" xfId="303"/>
    <cellStyle name="Normal 3 54" xfId="304"/>
    <cellStyle name="Normal 3 55" xfId="305"/>
    <cellStyle name="Normal 3 56" xfId="306"/>
    <cellStyle name="Normal 3 57" xfId="307"/>
    <cellStyle name="Normal 3 58" xfId="308"/>
    <cellStyle name="Normal 3 59" xfId="309"/>
    <cellStyle name="Normal 3 6" xfId="310"/>
    <cellStyle name="Normal 3 60" xfId="311"/>
    <cellStyle name="Normal 3 61" xfId="312"/>
    <cellStyle name="Normal 3 62" xfId="313"/>
    <cellStyle name="Normal 3 63" xfId="314"/>
    <cellStyle name="Normal 3 64" xfId="315"/>
    <cellStyle name="Normal 3 65" xfId="316"/>
    <cellStyle name="Normal 3 66" xfId="317"/>
    <cellStyle name="Normal 3 67" xfId="318"/>
    <cellStyle name="Normal 3 68" xfId="319"/>
    <cellStyle name="Normal 3 69" xfId="320"/>
    <cellStyle name="Normal 3 7" xfId="321"/>
    <cellStyle name="Normal 3 70" xfId="322"/>
    <cellStyle name="Normal 3 71" xfId="323"/>
    <cellStyle name="Normal 3 72" xfId="324"/>
    <cellStyle name="Normal 3 73" xfId="325"/>
    <cellStyle name="Normal 3 74" xfId="326"/>
    <cellStyle name="Normal 3 75" xfId="327"/>
    <cellStyle name="Normal 3 76" xfId="328"/>
    <cellStyle name="Normal 3 77" xfId="329"/>
    <cellStyle name="Normal 3 78" xfId="330"/>
    <cellStyle name="Normal 3 79" xfId="331"/>
    <cellStyle name="Normal 3 8" xfId="332"/>
    <cellStyle name="Normal 3 80" xfId="333"/>
    <cellStyle name="Normal 3 81" xfId="334"/>
    <cellStyle name="Normal 3 82" xfId="335"/>
    <cellStyle name="Normal 3 83" xfId="336"/>
    <cellStyle name="Normal 3 84" xfId="337"/>
    <cellStyle name="Normal 3 85" xfId="338"/>
    <cellStyle name="Normal 3 86" xfId="339"/>
    <cellStyle name="Normal 3 87" xfId="340"/>
    <cellStyle name="Normal 3 88" xfId="341"/>
    <cellStyle name="Normal 3 89" xfId="342"/>
    <cellStyle name="Normal 3 9" xfId="343"/>
    <cellStyle name="Normal 3 90" xfId="344"/>
    <cellStyle name="Normal 3 91" xfId="345"/>
    <cellStyle name="Normal 3 92" xfId="346"/>
    <cellStyle name="Normal 3 93" xfId="347"/>
    <cellStyle name="Normal 3 94" xfId="348"/>
    <cellStyle name="Normal 3 95" xfId="349"/>
    <cellStyle name="Normal 3 96" xfId="350"/>
    <cellStyle name="Normal 3 97" xfId="351"/>
    <cellStyle name="Normal 3 98" xfId="352"/>
    <cellStyle name="Normal 3 99" xfId="353"/>
    <cellStyle name="Normal 4" xfId="354"/>
    <cellStyle name="Normal 5 10" xfId="355"/>
    <cellStyle name="Normal 5 100" xfId="356"/>
    <cellStyle name="Normal 5 101" xfId="357"/>
    <cellStyle name="Normal 5 102" xfId="358"/>
    <cellStyle name="Normal 5 103" xfId="359"/>
    <cellStyle name="Normal 5 104" xfId="360"/>
    <cellStyle name="Normal 5 105" xfId="361"/>
    <cellStyle name="Normal 5 106" xfId="362"/>
    <cellStyle name="Normal 5 107" xfId="363"/>
    <cellStyle name="Normal 5 108" xfId="364"/>
    <cellStyle name="Normal 5 109" xfId="365"/>
    <cellStyle name="Normal 5 11" xfId="366"/>
    <cellStyle name="Normal 5 110" xfId="367"/>
    <cellStyle name="Normal 5 111" xfId="368"/>
    <cellStyle name="Normal 5 112" xfId="369"/>
    <cellStyle name="Normal 5 113" xfId="370"/>
    <cellStyle name="Normal 5 114" xfId="371"/>
    <cellStyle name="Normal 5 116" xfId="372"/>
    <cellStyle name="Normal 5 12" xfId="373"/>
    <cellStyle name="Normal 5 13" xfId="374"/>
    <cellStyle name="Normal 5 14" xfId="375"/>
    <cellStyle name="Normal 5 15" xfId="376"/>
    <cellStyle name="Normal 5 16" xfId="377"/>
    <cellStyle name="Normal 5 17" xfId="378"/>
    <cellStyle name="Normal 5 18" xfId="379"/>
    <cellStyle name="Normal 5 19" xfId="380"/>
    <cellStyle name="Normal 5 2" xfId="381"/>
    <cellStyle name="Normal 5 20" xfId="382"/>
    <cellStyle name="Normal 5 21" xfId="383"/>
    <cellStyle name="Normal 5 22" xfId="384"/>
    <cellStyle name="Normal 5 23" xfId="385"/>
    <cellStyle name="Normal 5 24" xfId="386"/>
    <cellStyle name="Normal 5 25" xfId="387"/>
    <cellStyle name="Normal 5 26" xfId="388"/>
    <cellStyle name="Normal 5 27" xfId="389"/>
    <cellStyle name="Normal 5 28" xfId="390"/>
    <cellStyle name="Normal 5 29" xfId="391"/>
    <cellStyle name="Normal 5 3" xfId="392"/>
    <cellStyle name="Normal 5 30" xfId="393"/>
    <cellStyle name="Normal 5 31" xfId="394"/>
    <cellStyle name="Normal 5 32" xfId="395"/>
    <cellStyle name="Normal 5 33" xfId="396"/>
    <cellStyle name="Normal 5 34" xfId="397"/>
    <cellStyle name="Normal 5 35" xfId="398"/>
    <cellStyle name="Normal 5 36" xfId="399"/>
    <cellStyle name="Normal 5 37" xfId="400"/>
    <cellStyle name="Normal 5 38" xfId="401"/>
    <cellStyle name="Normal 5 39" xfId="402"/>
    <cellStyle name="Normal 5 4" xfId="403"/>
    <cellStyle name="Normal 5 40" xfId="404"/>
    <cellStyle name="Normal 5 41" xfId="405"/>
    <cellStyle name="Normal 5 42" xfId="406"/>
    <cellStyle name="Normal 5 43" xfId="407"/>
    <cellStyle name="Normal 5 44" xfId="408"/>
    <cellStyle name="Normal 5 45" xfId="409"/>
    <cellStyle name="Normal 5 46" xfId="410"/>
    <cellStyle name="Normal 5 47" xfId="411"/>
    <cellStyle name="Normal 5 48" xfId="412"/>
    <cellStyle name="Normal 5 49" xfId="413"/>
    <cellStyle name="Normal 5 5" xfId="414"/>
    <cellStyle name="Normal 5 50" xfId="415"/>
    <cellStyle name="Normal 5 51" xfId="416"/>
    <cellStyle name="Normal 5 52" xfId="417"/>
    <cellStyle name="Normal 5 53" xfId="418"/>
    <cellStyle name="Normal 5 54" xfId="419"/>
    <cellStyle name="Normal 5 55" xfId="420"/>
    <cellStyle name="Normal 5 56" xfId="421"/>
    <cellStyle name="Normal 5 57" xfId="422"/>
    <cellStyle name="Normal 5 58" xfId="423"/>
    <cellStyle name="Normal 5 59" xfId="424"/>
    <cellStyle name="Normal 5 6" xfId="425"/>
    <cellStyle name="Normal 5 60" xfId="426"/>
    <cellStyle name="Normal 5 61" xfId="427"/>
    <cellStyle name="Normal 5 62" xfId="428"/>
    <cellStyle name="Normal 5 63" xfId="429"/>
    <cellStyle name="Normal 5 64" xfId="430"/>
    <cellStyle name="Normal 5 65" xfId="431"/>
    <cellStyle name="Normal 5 66" xfId="432"/>
    <cellStyle name="Normal 5 67" xfId="433"/>
    <cellStyle name="Normal 5 68" xfId="434"/>
    <cellStyle name="Normal 5 69" xfId="435"/>
    <cellStyle name="Normal 5 7" xfId="436"/>
    <cellStyle name="Normal 5 70" xfId="437"/>
    <cellStyle name="Normal 5 71" xfId="438"/>
    <cellStyle name="Normal 5 72" xfId="439"/>
    <cellStyle name="Normal 5 73" xfId="440"/>
    <cellStyle name="Normal 5 74" xfId="441"/>
    <cellStyle name="Normal 5 75" xfId="442"/>
    <cellStyle name="Normal 5 76" xfId="443"/>
    <cellStyle name="Normal 5 77" xfId="444"/>
    <cellStyle name="Normal 5 78" xfId="445"/>
    <cellStyle name="Normal 5 79" xfId="446"/>
    <cellStyle name="Normal 5 8" xfId="447"/>
    <cellStyle name="Normal 5 80" xfId="448"/>
    <cellStyle name="Normal 5 81" xfId="449"/>
    <cellStyle name="Normal 5 82" xfId="450"/>
    <cellStyle name="Normal 5 83" xfId="451"/>
    <cellStyle name="Normal 5 84" xfId="452"/>
    <cellStyle name="Normal 5 85" xfId="453"/>
    <cellStyle name="Normal 5 86" xfId="454"/>
    <cellStyle name="Normal 5 87" xfId="455"/>
    <cellStyle name="Normal 5 88" xfId="456"/>
    <cellStyle name="Normal 5 89" xfId="457"/>
    <cellStyle name="Normal 5 9" xfId="458"/>
    <cellStyle name="Normal 5 90" xfId="459"/>
    <cellStyle name="Normal 5 91" xfId="460"/>
    <cellStyle name="Normal 5 92" xfId="461"/>
    <cellStyle name="Normal 5 93" xfId="462"/>
    <cellStyle name="Normal 5 94" xfId="463"/>
    <cellStyle name="Normal 5 95" xfId="464"/>
    <cellStyle name="Normal 5 96" xfId="465"/>
    <cellStyle name="Normal 5 97" xfId="466"/>
    <cellStyle name="Normal 5 98" xfId="467"/>
    <cellStyle name="Normal 5 99" xfId="468"/>
    <cellStyle name="Normal 6 2" xfId="469"/>
    <cellStyle name="Normal 7 2" xfId="470"/>
    <cellStyle name="Normal 8 2" xfId="471"/>
    <cellStyle name="Normal 8 2 2" xfId="472"/>
    <cellStyle name="Normal 9 2" xfId="473"/>
    <cellStyle name="똿뗦먛귟 [0.00]_PRODUCT DETAIL Q1" xfId="474"/>
    <cellStyle name="똿뗦먛귟_PRODUCT DETAIL Q1" xfId="475"/>
    <cellStyle name="믅됞 [0.00]_PRODUCT DETAIL Q1" xfId="476"/>
    <cellStyle name="믅됞_PRODUCT DETAIL Q1" xfId="477"/>
    <cellStyle name="백분율_95" xfId="478"/>
    <cellStyle name="뷭?_BOOKSHIP" xfId="479"/>
    <cellStyle name="콤마 [0]_1202" xfId="480"/>
    <cellStyle name="콤마_1202" xfId="481"/>
    <cellStyle name="통화 [0]_1202" xfId="482"/>
    <cellStyle name="통화_1202" xfId="483"/>
    <cellStyle name="표준_(정보부문)월별인원계획" xfId="484"/>
    <cellStyle name="一般_Book1" xfId="485"/>
    <cellStyle name="千分位[0]_Book1" xfId="486"/>
    <cellStyle name="千分位_Book1" xfId="487"/>
    <cellStyle name="貨幣 [0]_Book1" xfId="488"/>
    <cellStyle name="貨幣_Book1" xfId="489"/>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K162"/>
  <sheetViews>
    <sheetView zoomScale="85" zoomScaleNormal="85" workbookViewId="0">
      <pane xSplit="3" ySplit="7" topLeftCell="D164" activePane="bottomRight" state="frozen"/>
      <selection activeCell="E10" sqref="E10"/>
      <selection pane="topRight" activeCell="E10" sqref="E10"/>
      <selection pane="bottomLeft" activeCell="E10" sqref="E10"/>
      <selection pane="bottomRight" activeCell="E10" sqref="E10"/>
    </sheetView>
  </sheetViews>
  <sheetFormatPr defaultColWidth="8.85546875" defaultRowHeight="12.75" x14ac:dyDescent="0.2"/>
  <cols>
    <col min="1" max="1" width="5.140625" style="3" bestFit="1" customWidth="1"/>
    <col min="2" max="2" width="29" style="3" customWidth="1"/>
    <col min="3" max="3" width="7.85546875" style="3" customWidth="1"/>
    <col min="4" max="4" width="17" style="3" customWidth="1"/>
    <col min="5" max="5" width="6.7109375" style="3" customWidth="1"/>
    <col min="6" max="6" width="7.140625" style="3" bestFit="1" customWidth="1"/>
    <col min="7" max="8" width="8" style="3" customWidth="1"/>
    <col min="9" max="9" width="12.5703125" style="3" customWidth="1"/>
    <col min="10" max="10" width="35.85546875" style="3" customWidth="1"/>
    <col min="11" max="11" width="8.85546875" style="3" customWidth="1"/>
    <col min="12" max="12" width="6.28515625" style="3" customWidth="1"/>
    <col min="13" max="21" width="9.42578125" style="3" customWidth="1"/>
    <col min="22" max="22" width="11.85546875" style="3" customWidth="1"/>
    <col min="23" max="23" width="37.140625" style="65" customWidth="1"/>
    <col min="24" max="16384" width="8.85546875" style="3"/>
  </cols>
  <sheetData>
    <row r="1" spans="1:205" x14ac:dyDescent="0.2">
      <c r="A1" s="58" t="s">
        <v>446</v>
      </c>
      <c r="B1" s="1"/>
      <c r="C1" s="58"/>
      <c r="D1" s="1"/>
      <c r="E1" s="1"/>
      <c r="F1" s="1"/>
      <c r="G1" s="1"/>
      <c r="H1" s="1"/>
      <c r="I1" s="1"/>
      <c r="J1" s="1"/>
      <c r="K1" s="1"/>
      <c r="L1" s="1"/>
      <c r="M1" s="2"/>
      <c r="N1" s="2"/>
      <c r="O1" s="2"/>
      <c r="P1" s="2"/>
      <c r="Q1" s="2"/>
      <c r="R1" s="2"/>
      <c r="S1" s="2"/>
      <c r="T1" s="2"/>
      <c r="U1" s="2"/>
      <c r="V1" s="2"/>
      <c r="W1" s="63"/>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row>
    <row r="2" spans="1:205" ht="22.9" customHeight="1" x14ac:dyDescent="0.2">
      <c r="A2" s="249" t="s">
        <v>0</v>
      </c>
      <c r="B2" s="249"/>
      <c r="C2" s="249"/>
      <c r="D2" s="249"/>
      <c r="E2" s="249"/>
      <c r="F2" s="249"/>
      <c r="G2" s="249"/>
      <c r="H2" s="249"/>
      <c r="I2" s="249"/>
      <c r="J2" s="249"/>
      <c r="K2" s="249"/>
      <c r="L2" s="249"/>
      <c r="M2" s="249"/>
      <c r="N2" s="249"/>
      <c r="O2" s="249"/>
      <c r="P2" s="249"/>
      <c r="Q2" s="249"/>
      <c r="R2" s="249"/>
      <c r="S2" s="249"/>
      <c r="T2" s="249"/>
      <c r="U2" s="249"/>
      <c r="V2" s="249"/>
      <c r="W2" s="63"/>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row>
    <row r="3" spans="1:205" ht="13.15" customHeight="1" x14ac:dyDescent="0.2">
      <c r="A3" s="253" t="s">
        <v>447</v>
      </c>
      <c r="B3" s="253"/>
      <c r="C3" s="253"/>
      <c r="D3" s="253"/>
      <c r="E3" s="253"/>
      <c r="F3" s="253"/>
      <c r="G3" s="253"/>
      <c r="H3" s="253"/>
      <c r="I3" s="253"/>
      <c r="J3" s="253"/>
      <c r="K3" s="253"/>
      <c r="L3" s="253"/>
      <c r="M3" s="253"/>
      <c r="N3" s="253"/>
      <c r="O3" s="253"/>
      <c r="P3" s="253"/>
      <c r="Q3" s="253"/>
      <c r="R3" s="253"/>
      <c r="S3" s="253"/>
      <c r="T3" s="253"/>
      <c r="U3" s="253"/>
      <c r="V3" s="253"/>
      <c r="W3" s="63"/>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row>
    <row r="4" spans="1:205" s="46" customFormat="1" ht="30.6" customHeight="1" x14ac:dyDescent="0.25">
      <c r="A4" s="248" t="s">
        <v>1</v>
      </c>
      <c r="B4" s="248" t="s">
        <v>2</v>
      </c>
      <c r="C4" s="248" t="s">
        <v>422</v>
      </c>
      <c r="D4" s="248" t="s">
        <v>423</v>
      </c>
      <c r="E4" s="248" t="s">
        <v>3</v>
      </c>
      <c r="F4" s="254" t="s">
        <v>4</v>
      </c>
      <c r="G4" s="255"/>
      <c r="H4" s="248" t="s">
        <v>5</v>
      </c>
      <c r="I4" s="248"/>
      <c r="J4" s="248" t="s">
        <v>6</v>
      </c>
      <c r="K4" s="248" t="s">
        <v>7</v>
      </c>
      <c r="L4" s="250" t="s">
        <v>424</v>
      </c>
      <c r="M4" s="252" t="s">
        <v>425</v>
      </c>
      <c r="N4" s="252"/>
      <c r="O4" s="252"/>
      <c r="P4" s="252"/>
      <c r="Q4" s="252"/>
      <c r="R4" s="252"/>
      <c r="S4" s="252"/>
      <c r="T4" s="252"/>
      <c r="U4" s="252"/>
      <c r="V4" s="252"/>
      <c r="W4" s="248" t="s">
        <v>452</v>
      </c>
    </row>
    <row r="5" spans="1:205" s="46" customFormat="1" ht="27.6" customHeight="1" x14ac:dyDescent="0.25">
      <c r="A5" s="248"/>
      <c r="B5" s="248"/>
      <c r="C5" s="248"/>
      <c r="D5" s="248"/>
      <c r="E5" s="248"/>
      <c r="F5" s="254" t="s">
        <v>426</v>
      </c>
      <c r="G5" s="257"/>
      <c r="H5" s="250" t="s">
        <v>10</v>
      </c>
      <c r="I5" s="250" t="s">
        <v>11</v>
      </c>
      <c r="J5" s="248"/>
      <c r="K5" s="248"/>
      <c r="L5" s="256"/>
      <c r="M5" s="248" t="s">
        <v>427</v>
      </c>
      <c r="N5" s="248"/>
      <c r="O5" s="248" t="s">
        <v>455</v>
      </c>
      <c r="P5" s="248" t="s">
        <v>428</v>
      </c>
      <c r="Q5" s="248"/>
      <c r="R5" s="248" t="s">
        <v>429</v>
      </c>
      <c r="S5" s="248"/>
      <c r="T5" s="248" t="s">
        <v>7</v>
      </c>
      <c r="U5" s="248"/>
      <c r="V5" s="248"/>
      <c r="W5" s="248"/>
    </row>
    <row r="6" spans="1:205" s="46" customFormat="1" ht="63.6" customHeight="1" x14ac:dyDescent="0.25">
      <c r="A6" s="248"/>
      <c r="B6" s="248"/>
      <c r="C6" s="248"/>
      <c r="D6" s="248"/>
      <c r="E6" s="248"/>
      <c r="F6" s="26" t="s">
        <v>430</v>
      </c>
      <c r="G6" s="26" t="s">
        <v>9</v>
      </c>
      <c r="H6" s="251"/>
      <c r="I6" s="251"/>
      <c r="J6" s="248"/>
      <c r="K6" s="248"/>
      <c r="L6" s="251"/>
      <c r="M6" s="26" t="s">
        <v>3</v>
      </c>
      <c r="N6" s="26" t="s">
        <v>431</v>
      </c>
      <c r="O6" s="248"/>
      <c r="P6" s="26" t="s">
        <v>432</v>
      </c>
      <c r="Q6" s="47" t="s">
        <v>433</v>
      </c>
      <c r="R6" s="59" t="s">
        <v>448</v>
      </c>
      <c r="S6" s="26" t="s">
        <v>434</v>
      </c>
      <c r="T6" s="59" t="s">
        <v>449</v>
      </c>
      <c r="U6" s="26" t="s">
        <v>435</v>
      </c>
      <c r="V6" s="26" t="s">
        <v>436</v>
      </c>
      <c r="W6" s="248"/>
    </row>
    <row r="7" spans="1:205" ht="38.25" x14ac:dyDescent="0.2">
      <c r="A7" s="5" t="s">
        <v>12</v>
      </c>
      <c r="B7" s="6" t="s">
        <v>13</v>
      </c>
      <c r="C7" s="5"/>
      <c r="D7" s="5"/>
      <c r="E7" s="5"/>
      <c r="F7" s="5"/>
      <c r="G7" s="5"/>
      <c r="H7" s="5"/>
      <c r="I7" s="5"/>
      <c r="J7" s="5"/>
      <c r="K7" s="5"/>
      <c r="L7" s="5"/>
      <c r="M7" s="5"/>
      <c r="N7" s="5"/>
      <c r="O7" s="5"/>
      <c r="P7" s="5"/>
      <c r="Q7" s="5"/>
      <c r="R7" s="5"/>
      <c r="S7" s="5"/>
      <c r="T7" s="5"/>
      <c r="U7" s="5"/>
      <c r="V7" s="5"/>
      <c r="W7" s="6"/>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row>
    <row r="8" spans="1:205" x14ac:dyDescent="0.2">
      <c r="A8" s="5" t="s">
        <v>14</v>
      </c>
      <c r="B8" s="6" t="s">
        <v>15</v>
      </c>
      <c r="C8" s="5"/>
      <c r="D8" s="5"/>
      <c r="E8" s="5"/>
      <c r="F8" s="5"/>
      <c r="G8" s="5"/>
      <c r="H8" s="5"/>
      <c r="I8" s="5"/>
      <c r="J8" s="5"/>
      <c r="K8" s="5" t="s">
        <v>476</v>
      </c>
      <c r="L8" s="5" t="s">
        <v>476</v>
      </c>
      <c r="M8" s="5" t="s">
        <v>476</v>
      </c>
      <c r="N8" s="5" t="s">
        <v>476</v>
      </c>
      <c r="O8" s="5" t="s">
        <v>476</v>
      </c>
      <c r="P8" s="5" t="s">
        <v>476</v>
      </c>
      <c r="Q8" s="5" t="s">
        <v>476</v>
      </c>
      <c r="R8" s="5" t="s">
        <v>476</v>
      </c>
      <c r="S8" s="5" t="s">
        <v>476</v>
      </c>
      <c r="T8" s="5" t="s">
        <v>476</v>
      </c>
      <c r="U8" s="5" t="s">
        <v>476</v>
      </c>
      <c r="V8" s="5" t="s">
        <v>476</v>
      </c>
      <c r="W8" s="6" t="s">
        <v>476</v>
      </c>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row>
    <row r="9" spans="1:205" ht="25.5" x14ac:dyDescent="0.2">
      <c r="A9" s="5" t="s">
        <v>16</v>
      </c>
      <c r="B9" s="6" t="s">
        <v>17</v>
      </c>
      <c r="C9" s="5"/>
      <c r="D9" s="5"/>
      <c r="E9" s="5"/>
      <c r="F9" s="5"/>
      <c r="G9" s="5"/>
      <c r="H9" s="5"/>
      <c r="I9" s="5"/>
      <c r="J9" s="5"/>
      <c r="K9" s="5" t="s">
        <v>476</v>
      </c>
      <c r="L9" s="5" t="s">
        <v>476</v>
      </c>
      <c r="M9" s="5" t="s">
        <v>476</v>
      </c>
      <c r="N9" s="5" t="s">
        <v>476</v>
      </c>
      <c r="O9" s="5" t="s">
        <v>476</v>
      </c>
      <c r="P9" s="5" t="s">
        <v>476</v>
      </c>
      <c r="Q9" s="5" t="s">
        <v>476</v>
      </c>
      <c r="R9" s="5" t="s">
        <v>476</v>
      </c>
      <c r="S9" s="5" t="s">
        <v>476</v>
      </c>
      <c r="T9" s="5" t="s">
        <v>476</v>
      </c>
      <c r="U9" s="5" t="s">
        <v>476</v>
      </c>
      <c r="V9" s="5" t="s">
        <v>476</v>
      </c>
      <c r="W9" s="6" t="s">
        <v>476</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row>
    <row r="10" spans="1:205" ht="114.75" x14ac:dyDescent="0.2">
      <c r="A10" s="7">
        <v>1</v>
      </c>
      <c r="B10" s="8" t="s">
        <v>18</v>
      </c>
      <c r="C10" s="7" t="s">
        <v>19</v>
      </c>
      <c r="D10" s="7" t="s">
        <v>20</v>
      </c>
      <c r="E10" s="7" t="s">
        <v>21</v>
      </c>
      <c r="F10" s="7">
        <v>0.49</v>
      </c>
      <c r="G10" s="9">
        <v>0.49</v>
      </c>
      <c r="H10" s="7" t="s">
        <v>22</v>
      </c>
      <c r="I10" s="7" t="s">
        <v>23</v>
      </c>
      <c r="J10" s="10" t="s">
        <v>24</v>
      </c>
      <c r="K10" s="11" t="s">
        <v>25</v>
      </c>
      <c r="L10" s="11" t="s">
        <v>26</v>
      </c>
      <c r="M10" s="7">
        <v>0.38</v>
      </c>
      <c r="N10" s="9">
        <f>M10/E10*100</f>
        <v>77.551020408163268</v>
      </c>
      <c r="O10" s="7"/>
      <c r="P10" s="7"/>
      <c r="Q10" s="7"/>
      <c r="R10" s="7" t="s">
        <v>450</v>
      </c>
      <c r="S10" s="7"/>
      <c r="T10" s="7"/>
      <c r="U10" s="89" t="s">
        <v>481</v>
      </c>
      <c r="V10" s="7"/>
      <c r="W10" s="12"/>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row>
    <row r="11" spans="1:205" ht="51" x14ac:dyDescent="0.2">
      <c r="A11" s="7">
        <v>2</v>
      </c>
      <c r="B11" s="12" t="s">
        <v>27</v>
      </c>
      <c r="C11" s="7" t="s">
        <v>19</v>
      </c>
      <c r="D11" s="7" t="s">
        <v>28</v>
      </c>
      <c r="E11" s="13">
        <v>9.32</v>
      </c>
      <c r="F11" s="13"/>
      <c r="G11" s="9">
        <v>0.1</v>
      </c>
      <c r="H11" s="7" t="s">
        <v>22</v>
      </c>
      <c r="I11" s="7" t="s">
        <v>23</v>
      </c>
      <c r="J11" s="12" t="s">
        <v>29</v>
      </c>
      <c r="K11" s="11" t="s">
        <v>25</v>
      </c>
      <c r="L11" s="11" t="s">
        <v>26</v>
      </c>
      <c r="M11" s="13">
        <f>E11-0.02</f>
        <v>9.3000000000000007</v>
      </c>
      <c r="N11" s="7">
        <v>0.99</v>
      </c>
      <c r="O11" s="7"/>
      <c r="P11" s="7"/>
      <c r="Q11" s="7"/>
      <c r="R11" s="7" t="s">
        <v>450</v>
      </c>
      <c r="S11" s="7"/>
      <c r="T11" s="7"/>
      <c r="U11" s="7"/>
      <c r="V11" s="7"/>
      <c r="W11" s="12" t="s">
        <v>462</v>
      </c>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row>
    <row r="12" spans="1:205" ht="114.75" x14ac:dyDescent="0.2">
      <c r="A12" s="7">
        <v>3</v>
      </c>
      <c r="B12" s="12" t="s">
        <v>30</v>
      </c>
      <c r="C12" s="7" t="s">
        <v>31</v>
      </c>
      <c r="D12" s="7" t="s">
        <v>28</v>
      </c>
      <c r="E12" s="7">
        <v>0.57999999999999996</v>
      </c>
      <c r="F12" s="9"/>
      <c r="G12" s="9">
        <v>0.12</v>
      </c>
      <c r="H12" s="7" t="s">
        <v>22</v>
      </c>
      <c r="I12" s="7" t="s">
        <v>32</v>
      </c>
      <c r="J12" s="12" t="s">
        <v>33</v>
      </c>
      <c r="K12" s="11" t="s">
        <v>25</v>
      </c>
      <c r="L12" s="11" t="s">
        <v>26</v>
      </c>
      <c r="M12" s="9">
        <v>0.46</v>
      </c>
      <c r="N12" s="75">
        <v>0.79300000000000004</v>
      </c>
      <c r="O12" s="7"/>
      <c r="P12" s="7"/>
      <c r="Q12" s="7"/>
      <c r="R12" s="7" t="s">
        <v>450</v>
      </c>
      <c r="S12" s="7"/>
      <c r="T12" s="7"/>
      <c r="U12" s="7"/>
      <c r="V12" s="7"/>
      <c r="W12" s="12" t="s">
        <v>463</v>
      </c>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row>
    <row r="13" spans="1:205" ht="76.5" x14ac:dyDescent="0.2">
      <c r="A13" s="7">
        <v>4</v>
      </c>
      <c r="B13" s="8" t="s">
        <v>34</v>
      </c>
      <c r="C13" s="14" t="s">
        <v>35</v>
      </c>
      <c r="D13" s="14" t="s">
        <v>28</v>
      </c>
      <c r="E13" s="9">
        <v>2.5</v>
      </c>
      <c r="F13" s="9"/>
      <c r="G13" s="9">
        <v>2</v>
      </c>
      <c r="H13" s="7" t="s">
        <v>22</v>
      </c>
      <c r="I13" s="14" t="s">
        <v>36</v>
      </c>
      <c r="J13" s="8" t="s">
        <v>37</v>
      </c>
      <c r="K13" s="11" t="s">
        <v>25</v>
      </c>
      <c r="L13" s="11" t="s">
        <v>26</v>
      </c>
      <c r="M13" s="7">
        <v>0</v>
      </c>
      <c r="N13" s="9">
        <v>0</v>
      </c>
      <c r="O13" s="7"/>
      <c r="P13" s="7"/>
      <c r="Q13" s="7"/>
      <c r="R13" s="7" t="s">
        <v>450</v>
      </c>
      <c r="S13" s="7"/>
      <c r="T13" s="7"/>
      <c r="U13" s="7"/>
      <c r="V13" s="7"/>
      <c r="W13" s="12" t="s">
        <v>464</v>
      </c>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row>
    <row r="14" spans="1:205" ht="102" x14ac:dyDescent="0.2">
      <c r="A14" s="7">
        <v>5</v>
      </c>
      <c r="B14" s="12" t="s">
        <v>590</v>
      </c>
      <c r="C14" s="7" t="s">
        <v>19</v>
      </c>
      <c r="D14" s="7" t="s">
        <v>38</v>
      </c>
      <c r="E14" s="13">
        <v>5</v>
      </c>
      <c r="F14" s="13">
        <v>3.3</v>
      </c>
      <c r="G14" s="9">
        <v>3.3</v>
      </c>
      <c r="H14" s="7" t="s">
        <v>22</v>
      </c>
      <c r="I14" s="7" t="s">
        <v>39</v>
      </c>
      <c r="J14" s="12" t="s">
        <v>40</v>
      </c>
      <c r="K14" s="11" t="s">
        <v>25</v>
      </c>
      <c r="L14" s="11" t="s">
        <v>26</v>
      </c>
      <c r="M14" s="7">
        <v>1.7</v>
      </c>
      <c r="N14" s="7">
        <f>M14/E14*100</f>
        <v>34</v>
      </c>
      <c r="O14" s="7"/>
      <c r="P14" s="7"/>
      <c r="Q14" s="7"/>
      <c r="R14" s="7" t="s">
        <v>450</v>
      </c>
      <c r="S14" s="7"/>
      <c r="T14" s="7"/>
      <c r="U14" s="7"/>
      <c r="V14" s="7"/>
      <c r="W14" s="12"/>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row>
    <row r="15" spans="1:205" ht="102" x14ac:dyDescent="0.2">
      <c r="A15" s="7">
        <v>6</v>
      </c>
      <c r="B15" s="12" t="s">
        <v>41</v>
      </c>
      <c r="C15" s="7" t="s">
        <v>19</v>
      </c>
      <c r="D15" s="7" t="s">
        <v>38</v>
      </c>
      <c r="E15" s="13">
        <v>0.49</v>
      </c>
      <c r="F15" s="13">
        <v>0.49</v>
      </c>
      <c r="G15" s="9">
        <v>0.49</v>
      </c>
      <c r="H15" s="7" t="s">
        <v>22</v>
      </c>
      <c r="I15" s="7" t="s">
        <v>42</v>
      </c>
      <c r="J15" s="12" t="s">
        <v>43</v>
      </c>
      <c r="K15" s="11" t="s">
        <v>25</v>
      </c>
      <c r="L15" s="11" t="s">
        <v>26</v>
      </c>
      <c r="M15" s="7">
        <v>0</v>
      </c>
      <c r="N15" s="7">
        <v>0</v>
      </c>
      <c r="O15" s="7"/>
      <c r="P15" s="7"/>
      <c r="Q15" s="7"/>
      <c r="R15" s="7" t="s">
        <v>450</v>
      </c>
      <c r="S15" s="7"/>
      <c r="T15" s="7"/>
      <c r="U15" s="7" t="s">
        <v>481</v>
      </c>
      <c r="V15" s="7"/>
      <c r="W15" s="12"/>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row>
    <row r="16" spans="1:205" ht="51" x14ac:dyDescent="0.2">
      <c r="A16" s="7">
        <v>7</v>
      </c>
      <c r="B16" s="12" t="s">
        <v>44</v>
      </c>
      <c r="C16" s="7" t="s">
        <v>19</v>
      </c>
      <c r="D16" s="7" t="s">
        <v>38</v>
      </c>
      <c r="E16" s="13">
        <v>4.0199999999999996</v>
      </c>
      <c r="F16" s="13">
        <v>4.0199999999999996</v>
      </c>
      <c r="G16" s="9">
        <v>4.0199999999999996</v>
      </c>
      <c r="H16" s="7" t="s">
        <v>22</v>
      </c>
      <c r="I16" s="7" t="s">
        <v>23</v>
      </c>
      <c r="J16" s="12" t="s">
        <v>45</v>
      </c>
      <c r="K16" s="11" t="s">
        <v>25</v>
      </c>
      <c r="L16" s="11" t="s">
        <v>26</v>
      </c>
      <c r="M16" s="7">
        <v>4.0199999999999996</v>
      </c>
      <c r="N16" s="7">
        <v>100</v>
      </c>
      <c r="O16" s="7"/>
      <c r="P16" s="7"/>
      <c r="Q16" s="7"/>
      <c r="R16" s="7" t="s">
        <v>450</v>
      </c>
      <c r="S16" s="7"/>
      <c r="T16" s="7"/>
      <c r="U16" s="7"/>
      <c r="V16" s="7"/>
      <c r="W16" s="12" t="s">
        <v>595</v>
      </c>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row>
    <row r="17" spans="1:205" ht="38.25" x14ac:dyDescent="0.2">
      <c r="A17" s="7">
        <v>8</v>
      </c>
      <c r="B17" s="12" t="s">
        <v>46</v>
      </c>
      <c r="C17" s="7" t="s">
        <v>47</v>
      </c>
      <c r="D17" s="7" t="s">
        <v>28</v>
      </c>
      <c r="E17" s="13">
        <v>1</v>
      </c>
      <c r="F17" s="13">
        <v>1</v>
      </c>
      <c r="G17" s="9">
        <v>1</v>
      </c>
      <c r="H17" s="7" t="s">
        <v>22</v>
      </c>
      <c r="I17" s="7" t="s">
        <v>32</v>
      </c>
      <c r="J17" s="12" t="s">
        <v>48</v>
      </c>
      <c r="K17" s="11" t="s">
        <v>25</v>
      </c>
      <c r="L17" s="11" t="s">
        <v>26</v>
      </c>
      <c r="M17" s="7">
        <v>0</v>
      </c>
      <c r="N17" s="7">
        <v>0</v>
      </c>
      <c r="O17" s="7"/>
      <c r="P17" s="7"/>
      <c r="Q17" s="7"/>
      <c r="R17" s="7" t="s">
        <v>450</v>
      </c>
      <c r="S17" s="7"/>
      <c r="T17" s="7"/>
      <c r="U17" s="7"/>
      <c r="V17" s="7"/>
      <c r="W17" s="12" t="s">
        <v>451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row>
    <row r="18" spans="1:205" ht="38.25" x14ac:dyDescent="0.2">
      <c r="A18" s="7">
        <v>9</v>
      </c>
      <c r="B18" s="12" t="s">
        <v>49</v>
      </c>
      <c r="C18" s="7" t="s">
        <v>50</v>
      </c>
      <c r="D18" s="7" t="s">
        <v>28</v>
      </c>
      <c r="E18" s="7">
        <v>0.7</v>
      </c>
      <c r="F18" s="7"/>
      <c r="G18" s="9">
        <v>0.7</v>
      </c>
      <c r="H18" s="7" t="s">
        <v>22</v>
      </c>
      <c r="I18" s="7" t="s">
        <v>51</v>
      </c>
      <c r="J18" s="12" t="s">
        <v>52</v>
      </c>
      <c r="K18" s="11" t="s">
        <v>25</v>
      </c>
      <c r="L18" s="11" t="s">
        <v>26</v>
      </c>
      <c r="M18" s="7">
        <v>0</v>
      </c>
      <c r="N18" s="7">
        <v>0</v>
      </c>
      <c r="O18" s="7"/>
      <c r="P18" s="7"/>
      <c r="Q18" s="7"/>
      <c r="R18" s="7" t="s">
        <v>450</v>
      </c>
      <c r="S18" s="7"/>
      <c r="T18" s="7"/>
      <c r="U18" s="7"/>
      <c r="V18" s="7"/>
      <c r="W18" s="12" t="s">
        <v>451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row>
    <row r="19" spans="1:205" ht="89.25" x14ac:dyDescent="0.2">
      <c r="A19" s="7">
        <v>10</v>
      </c>
      <c r="B19" s="12" t="s">
        <v>53</v>
      </c>
      <c r="C19" s="7" t="s">
        <v>19</v>
      </c>
      <c r="D19" s="7" t="s">
        <v>20</v>
      </c>
      <c r="E19" s="13">
        <v>0.49</v>
      </c>
      <c r="F19" s="9">
        <v>0.49</v>
      </c>
      <c r="G19" s="9">
        <v>0.49</v>
      </c>
      <c r="H19" s="7" t="s">
        <v>22</v>
      </c>
      <c r="I19" s="7" t="s">
        <v>54</v>
      </c>
      <c r="J19" s="12" t="s">
        <v>55</v>
      </c>
      <c r="K19" s="11" t="s">
        <v>25</v>
      </c>
      <c r="L19" s="11" t="s">
        <v>26</v>
      </c>
      <c r="M19" s="7"/>
      <c r="N19" s="7"/>
      <c r="O19" s="7"/>
      <c r="P19" s="7"/>
      <c r="Q19" s="7"/>
      <c r="R19" s="7"/>
      <c r="S19" s="7" t="s">
        <v>450</v>
      </c>
      <c r="T19" s="7"/>
      <c r="U19" s="7" t="s">
        <v>483</v>
      </c>
      <c r="V19" s="7"/>
      <c r="W19" s="12"/>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row>
    <row r="20" spans="1:205" ht="89.25" x14ac:dyDescent="0.2">
      <c r="A20" s="7">
        <v>11</v>
      </c>
      <c r="B20" s="12" t="s">
        <v>56</v>
      </c>
      <c r="C20" s="7" t="s">
        <v>19</v>
      </c>
      <c r="D20" s="7" t="s">
        <v>57</v>
      </c>
      <c r="E20" s="13">
        <v>0.31</v>
      </c>
      <c r="F20" s="9">
        <v>0.31</v>
      </c>
      <c r="G20" s="9">
        <v>0.31</v>
      </c>
      <c r="H20" s="7" t="s">
        <v>22</v>
      </c>
      <c r="I20" s="7" t="s">
        <v>58</v>
      </c>
      <c r="J20" s="12" t="s">
        <v>59</v>
      </c>
      <c r="K20" s="11" t="s">
        <v>25</v>
      </c>
      <c r="L20" s="11" t="s">
        <v>26</v>
      </c>
      <c r="M20" s="7"/>
      <c r="N20" s="7"/>
      <c r="O20" s="7"/>
      <c r="P20" s="7"/>
      <c r="Q20" s="7"/>
      <c r="R20" s="7"/>
      <c r="S20" s="7" t="s">
        <v>450</v>
      </c>
      <c r="T20" s="7"/>
      <c r="U20" s="7" t="s">
        <v>483</v>
      </c>
      <c r="V20" s="7"/>
      <c r="W20" s="12"/>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row>
    <row r="21" spans="1:205" ht="63.75" x14ac:dyDescent="0.2">
      <c r="A21" s="7">
        <v>12</v>
      </c>
      <c r="B21" s="12" t="s">
        <v>60</v>
      </c>
      <c r="C21" s="7" t="s">
        <v>19</v>
      </c>
      <c r="D21" s="7" t="s">
        <v>57</v>
      </c>
      <c r="E21" s="13">
        <v>0.49</v>
      </c>
      <c r="F21" s="9">
        <v>0.49</v>
      </c>
      <c r="G21" s="9">
        <v>0.49</v>
      </c>
      <c r="H21" s="7" t="s">
        <v>22</v>
      </c>
      <c r="I21" s="7" t="s">
        <v>39</v>
      </c>
      <c r="J21" s="12" t="s">
        <v>61</v>
      </c>
      <c r="K21" s="11" t="s">
        <v>25</v>
      </c>
      <c r="L21" s="11" t="s">
        <v>26</v>
      </c>
      <c r="M21" s="7"/>
      <c r="N21" s="7"/>
      <c r="O21" s="7"/>
      <c r="P21" s="7"/>
      <c r="Q21" s="7"/>
      <c r="R21" s="7"/>
      <c r="S21" s="7" t="s">
        <v>450</v>
      </c>
      <c r="T21" s="7"/>
      <c r="U21" s="7" t="s">
        <v>483</v>
      </c>
      <c r="V21" s="7"/>
      <c r="W21" s="12"/>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row>
    <row r="22" spans="1:205" ht="51" x14ac:dyDescent="0.2">
      <c r="A22" s="7">
        <v>13</v>
      </c>
      <c r="B22" s="90" t="s">
        <v>484</v>
      </c>
      <c r="C22" s="7" t="s">
        <v>19</v>
      </c>
      <c r="D22" s="7" t="s">
        <v>38</v>
      </c>
      <c r="E22" s="13">
        <v>0.77</v>
      </c>
      <c r="F22" s="13">
        <v>0.4</v>
      </c>
      <c r="G22" s="9">
        <v>0.77</v>
      </c>
      <c r="H22" s="7" t="s">
        <v>22</v>
      </c>
      <c r="I22" s="7" t="s">
        <v>39</v>
      </c>
      <c r="J22" s="12" t="s">
        <v>599</v>
      </c>
      <c r="K22" s="11" t="s">
        <v>25</v>
      </c>
      <c r="L22" s="11" t="s">
        <v>26</v>
      </c>
      <c r="M22" s="7">
        <v>0</v>
      </c>
      <c r="N22" s="7">
        <v>0</v>
      </c>
      <c r="O22" s="7"/>
      <c r="P22" s="7"/>
      <c r="Q22" s="7"/>
      <c r="R22" s="7" t="s">
        <v>450</v>
      </c>
      <c r="S22" s="7"/>
      <c r="T22" s="7"/>
      <c r="U22" s="7"/>
      <c r="V22" s="7" t="s">
        <v>485</v>
      </c>
      <c r="W22" s="12" t="s">
        <v>486</v>
      </c>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row>
    <row r="23" spans="1:205" ht="63.75" x14ac:dyDescent="0.2">
      <c r="A23" s="7">
        <v>14</v>
      </c>
      <c r="B23" s="12" t="s">
        <v>62</v>
      </c>
      <c r="C23" s="7" t="s">
        <v>50</v>
      </c>
      <c r="D23" s="7" t="s">
        <v>63</v>
      </c>
      <c r="E23" s="13">
        <v>1</v>
      </c>
      <c r="F23" s="13"/>
      <c r="G23" s="9">
        <v>1</v>
      </c>
      <c r="H23" s="7" t="s">
        <v>22</v>
      </c>
      <c r="I23" s="7" t="s">
        <v>42</v>
      </c>
      <c r="J23" s="12" t="s">
        <v>64</v>
      </c>
      <c r="K23" s="11" t="s">
        <v>25</v>
      </c>
      <c r="L23" s="11" t="s">
        <v>26</v>
      </c>
      <c r="M23" s="7">
        <v>1</v>
      </c>
      <c r="N23" s="68">
        <v>1</v>
      </c>
      <c r="O23" s="7" t="s">
        <v>450</v>
      </c>
      <c r="P23" s="7"/>
      <c r="Q23" s="7"/>
      <c r="R23" s="7"/>
      <c r="S23" s="7"/>
      <c r="T23" s="7"/>
      <c r="U23" s="7"/>
      <c r="V23" s="7"/>
      <c r="W23" s="12" t="s">
        <v>456</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row>
    <row r="24" spans="1:205" ht="63.75" x14ac:dyDescent="0.2">
      <c r="A24" s="7">
        <v>15</v>
      </c>
      <c r="B24" s="12" t="s">
        <v>65</v>
      </c>
      <c r="C24" s="7" t="s">
        <v>50</v>
      </c>
      <c r="D24" s="7" t="s">
        <v>63</v>
      </c>
      <c r="E24" s="13">
        <v>1.6</v>
      </c>
      <c r="F24" s="13"/>
      <c r="G24" s="9">
        <v>1.6</v>
      </c>
      <c r="H24" s="7" t="s">
        <v>22</v>
      </c>
      <c r="I24" s="7" t="s">
        <v>23</v>
      </c>
      <c r="J24" s="12" t="s">
        <v>66</v>
      </c>
      <c r="K24" s="11" t="s">
        <v>25</v>
      </c>
      <c r="L24" s="11" t="s">
        <v>26</v>
      </c>
      <c r="M24" s="7">
        <v>1.6</v>
      </c>
      <c r="N24" s="68">
        <v>1</v>
      </c>
      <c r="O24" s="7"/>
      <c r="P24" s="7"/>
      <c r="Q24" s="7"/>
      <c r="R24" s="7" t="s">
        <v>450</v>
      </c>
      <c r="S24" s="7"/>
      <c r="T24" s="7"/>
      <c r="U24" s="7"/>
      <c r="V24" s="7"/>
      <c r="W24" s="12" t="s">
        <v>453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row>
    <row r="25" spans="1:205" ht="76.5" x14ac:dyDescent="0.2">
      <c r="A25" s="7">
        <v>16</v>
      </c>
      <c r="B25" s="12" t="s">
        <v>67</v>
      </c>
      <c r="C25" s="7" t="s">
        <v>19</v>
      </c>
      <c r="D25" s="7" t="s">
        <v>38</v>
      </c>
      <c r="E25" s="13">
        <v>1.7</v>
      </c>
      <c r="F25" s="13">
        <v>1.4</v>
      </c>
      <c r="G25" s="9">
        <v>1.7</v>
      </c>
      <c r="H25" s="7" t="s">
        <v>22</v>
      </c>
      <c r="I25" s="7" t="s">
        <v>23</v>
      </c>
      <c r="J25" s="12" t="s">
        <v>68</v>
      </c>
      <c r="K25" s="11" t="s">
        <v>25</v>
      </c>
      <c r="L25" s="11" t="s">
        <v>26</v>
      </c>
      <c r="M25" s="89">
        <v>0.59</v>
      </c>
      <c r="N25" s="9">
        <v>34.705882352941174</v>
      </c>
      <c r="O25" s="7"/>
      <c r="P25" s="7"/>
      <c r="Q25" s="7"/>
      <c r="R25" s="7" t="s">
        <v>450</v>
      </c>
      <c r="S25" s="7"/>
      <c r="T25" s="7"/>
      <c r="U25" s="89" t="s">
        <v>481</v>
      </c>
      <c r="V25" s="7"/>
      <c r="W25" s="12"/>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row>
    <row r="26" spans="1:205" ht="76.5" x14ac:dyDescent="0.2">
      <c r="A26" s="7">
        <v>17</v>
      </c>
      <c r="B26" s="12" t="s">
        <v>69</v>
      </c>
      <c r="C26" s="7" t="s">
        <v>19</v>
      </c>
      <c r="D26" s="7" t="s">
        <v>38</v>
      </c>
      <c r="E26" s="13">
        <v>4.9000000000000004</v>
      </c>
      <c r="F26" s="13">
        <v>4.5</v>
      </c>
      <c r="G26" s="9">
        <v>4.9000000000000004</v>
      </c>
      <c r="H26" s="7" t="s">
        <v>22</v>
      </c>
      <c r="I26" s="7" t="s">
        <v>23</v>
      </c>
      <c r="J26" s="12" t="s">
        <v>70</v>
      </c>
      <c r="K26" s="11" t="s">
        <v>25</v>
      </c>
      <c r="L26" s="11" t="s">
        <v>26</v>
      </c>
      <c r="M26" s="7">
        <v>0</v>
      </c>
      <c r="N26" s="7">
        <v>0</v>
      </c>
      <c r="O26" s="7"/>
      <c r="P26" s="7"/>
      <c r="Q26" s="7"/>
      <c r="R26" s="7" t="s">
        <v>450</v>
      </c>
      <c r="S26" s="7"/>
      <c r="T26" s="7"/>
      <c r="U26" s="89" t="s">
        <v>481</v>
      </c>
      <c r="V26" s="7"/>
      <c r="W26" s="12"/>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row>
    <row r="27" spans="1:205" ht="63.75" x14ac:dyDescent="0.2">
      <c r="A27" s="7">
        <v>18</v>
      </c>
      <c r="B27" s="12" t="s">
        <v>71</v>
      </c>
      <c r="C27" s="7" t="s">
        <v>50</v>
      </c>
      <c r="D27" s="7" t="s">
        <v>63</v>
      </c>
      <c r="E27" s="13">
        <v>1</v>
      </c>
      <c r="F27" s="13"/>
      <c r="G27" s="9">
        <v>1</v>
      </c>
      <c r="H27" s="7" t="s">
        <v>22</v>
      </c>
      <c r="I27" s="7" t="s">
        <v>72</v>
      </c>
      <c r="J27" s="12" t="s">
        <v>73</v>
      </c>
      <c r="K27" s="11" t="s">
        <v>25</v>
      </c>
      <c r="L27" s="11" t="s">
        <v>26</v>
      </c>
      <c r="M27" s="7">
        <v>0</v>
      </c>
      <c r="N27" s="7">
        <v>0</v>
      </c>
      <c r="O27" s="7"/>
      <c r="P27" s="7"/>
      <c r="Q27" s="7"/>
      <c r="R27" s="7" t="s">
        <v>450</v>
      </c>
      <c r="S27" s="7"/>
      <c r="T27" s="7"/>
      <c r="U27" s="7"/>
      <c r="V27" s="7"/>
      <c r="W27" s="12" t="s">
        <v>454</v>
      </c>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row>
    <row r="28" spans="1:205" ht="76.5" x14ac:dyDescent="0.2">
      <c r="A28" s="7">
        <v>19</v>
      </c>
      <c r="B28" s="12" t="s">
        <v>74</v>
      </c>
      <c r="C28" s="7" t="s">
        <v>50</v>
      </c>
      <c r="D28" s="7" t="s">
        <v>63</v>
      </c>
      <c r="E28" s="13">
        <v>0.9</v>
      </c>
      <c r="F28" s="13"/>
      <c r="G28" s="9">
        <v>0.9</v>
      </c>
      <c r="H28" s="7" t="s">
        <v>22</v>
      </c>
      <c r="I28" s="7" t="s">
        <v>75</v>
      </c>
      <c r="J28" s="12" t="s">
        <v>76</v>
      </c>
      <c r="K28" s="11" t="s">
        <v>25</v>
      </c>
      <c r="L28" s="11" t="s">
        <v>26</v>
      </c>
      <c r="M28" s="7">
        <v>0.9</v>
      </c>
      <c r="N28" s="68">
        <v>1</v>
      </c>
      <c r="O28" s="7" t="s">
        <v>450</v>
      </c>
      <c r="P28" s="7"/>
      <c r="Q28" s="7"/>
      <c r="R28" s="7"/>
      <c r="S28" s="7"/>
      <c r="T28" s="7"/>
      <c r="U28" s="7"/>
      <c r="V28" s="7"/>
      <c r="W28" s="12" t="s">
        <v>456</v>
      </c>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row>
    <row r="29" spans="1:205" ht="153" x14ac:dyDescent="0.2">
      <c r="A29" s="7">
        <v>20</v>
      </c>
      <c r="B29" s="12" t="s">
        <v>77</v>
      </c>
      <c r="C29" s="7" t="s">
        <v>31</v>
      </c>
      <c r="D29" s="7" t="s">
        <v>78</v>
      </c>
      <c r="E29" s="13">
        <v>116</v>
      </c>
      <c r="F29" s="13"/>
      <c r="G29" s="9">
        <v>12</v>
      </c>
      <c r="H29" s="7" t="s">
        <v>22</v>
      </c>
      <c r="I29" s="7" t="s">
        <v>58</v>
      </c>
      <c r="J29" s="12" t="s">
        <v>79</v>
      </c>
      <c r="K29" s="11" t="s">
        <v>25</v>
      </c>
      <c r="L29" s="11" t="s">
        <v>26</v>
      </c>
      <c r="M29" s="7">
        <v>0</v>
      </c>
      <c r="N29" s="7">
        <v>0</v>
      </c>
      <c r="O29" s="7"/>
      <c r="P29" s="7"/>
      <c r="Q29" s="7"/>
      <c r="R29" s="7" t="s">
        <v>450</v>
      </c>
      <c r="S29" s="7"/>
      <c r="T29" s="7"/>
      <c r="U29" s="7"/>
      <c r="V29" s="7"/>
      <c r="W29" s="12"/>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row>
    <row r="30" spans="1:205" ht="38.25" x14ac:dyDescent="0.2">
      <c r="A30" s="7">
        <v>21</v>
      </c>
      <c r="B30" s="12" t="s">
        <v>80</v>
      </c>
      <c r="C30" s="7" t="s">
        <v>31</v>
      </c>
      <c r="D30" s="7" t="s">
        <v>81</v>
      </c>
      <c r="E30" s="7">
        <v>4.5999999999999996</v>
      </c>
      <c r="F30" s="7">
        <v>3</v>
      </c>
      <c r="G30" s="7">
        <v>4.5999999999999996</v>
      </c>
      <c r="H30" s="12" t="s">
        <v>82</v>
      </c>
      <c r="I30" s="7" t="s">
        <v>83</v>
      </c>
      <c r="J30" s="12" t="s">
        <v>84</v>
      </c>
      <c r="K30" s="11" t="s">
        <v>25</v>
      </c>
      <c r="L30" s="11" t="s">
        <v>26</v>
      </c>
      <c r="M30" s="12">
        <v>0</v>
      </c>
      <c r="N30" s="12">
        <v>0</v>
      </c>
      <c r="O30" s="12"/>
      <c r="P30" s="12"/>
      <c r="Q30" s="12"/>
      <c r="R30" s="12" t="s">
        <v>450</v>
      </c>
      <c r="S30" s="12"/>
      <c r="T30" s="12"/>
      <c r="U30" s="12"/>
      <c r="V30" s="12"/>
      <c r="W30" s="12" t="s">
        <v>457</v>
      </c>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row>
    <row r="31" spans="1:205" ht="38.25" x14ac:dyDescent="0.2">
      <c r="A31" s="7">
        <v>22</v>
      </c>
      <c r="B31" s="12" t="s">
        <v>85</v>
      </c>
      <c r="C31" s="7" t="s">
        <v>86</v>
      </c>
      <c r="D31" s="7" t="s">
        <v>87</v>
      </c>
      <c r="E31" s="7">
        <v>1.8</v>
      </c>
      <c r="F31" s="7">
        <v>1.8</v>
      </c>
      <c r="G31" s="7">
        <v>1.8</v>
      </c>
      <c r="H31" s="12" t="s">
        <v>82</v>
      </c>
      <c r="I31" s="7" t="s">
        <v>88</v>
      </c>
      <c r="J31" s="12" t="s">
        <v>89</v>
      </c>
      <c r="K31" s="11" t="s">
        <v>25</v>
      </c>
      <c r="L31" s="11" t="s">
        <v>26</v>
      </c>
      <c r="M31" s="12">
        <v>0</v>
      </c>
      <c r="N31" s="12">
        <v>0</v>
      </c>
      <c r="O31" s="12"/>
      <c r="P31" s="12"/>
      <c r="Q31" s="12"/>
      <c r="R31" s="12" t="s">
        <v>450</v>
      </c>
      <c r="S31" s="12"/>
      <c r="T31" s="12"/>
      <c r="U31" s="12"/>
      <c r="V31" s="12"/>
      <c r="W31" s="12"/>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row>
    <row r="32" spans="1:205" ht="25.5" x14ac:dyDescent="0.2">
      <c r="A32" s="7">
        <v>23</v>
      </c>
      <c r="B32" s="8" t="s">
        <v>90</v>
      </c>
      <c r="C32" s="14" t="s">
        <v>91</v>
      </c>
      <c r="D32" s="14" t="s">
        <v>81</v>
      </c>
      <c r="E32" s="14">
        <v>1.1499999999999999</v>
      </c>
      <c r="F32" s="14"/>
      <c r="G32" s="14">
        <v>1.1499999999999999</v>
      </c>
      <c r="H32" s="14" t="s">
        <v>82</v>
      </c>
      <c r="I32" s="14" t="s">
        <v>58</v>
      </c>
      <c r="J32" s="8" t="s">
        <v>92</v>
      </c>
      <c r="K32" s="11" t="s">
        <v>25</v>
      </c>
      <c r="L32" s="11" t="s">
        <v>26</v>
      </c>
      <c r="M32" s="12">
        <v>0</v>
      </c>
      <c r="N32" s="12">
        <v>0</v>
      </c>
      <c r="O32" s="12"/>
      <c r="P32" s="12"/>
      <c r="Q32" s="12"/>
      <c r="R32" s="12" t="s">
        <v>450</v>
      </c>
      <c r="S32" s="12"/>
      <c r="T32" s="12"/>
      <c r="U32" s="12"/>
      <c r="V32" s="12"/>
      <c r="W32" s="12" t="s">
        <v>457</v>
      </c>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row>
    <row r="33" spans="1:205" ht="25.5" x14ac:dyDescent="0.2">
      <c r="A33" s="7">
        <v>24</v>
      </c>
      <c r="B33" s="8" t="s">
        <v>93</v>
      </c>
      <c r="C33" s="14" t="s">
        <v>50</v>
      </c>
      <c r="D33" s="14" t="s">
        <v>81</v>
      </c>
      <c r="E33" s="14">
        <v>0.4</v>
      </c>
      <c r="F33" s="14"/>
      <c r="G33" s="14">
        <v>0.4</v>
      </c>
      <c r="H33" s="14" t="s">
        <v>82</v>
      </c>
      <c r="I33" s="14" t="s">
        <v>36</v>
      </c>
      <c r="J33" s="8" t="s">
        <v>94</v>
      </c>
      <c r="K33" s="11" t="s">
        <v>25</v>
      </c>
      <c r="L33" s="11" t="s">
        <v>26</v>
      </c>
      <c r="M33" s="12"/>
      <c r="N33" s="12"/>
      <c r="O33" s="12"/>
      <c r="P33" s="12"/>
      <c r="Q33" s="12"/>
      <c r="R33" s="12"/>
      <c r="S33" s="12" t="s">
        <v>450</v>
      </c>
      <c r="T33" s="12"/>
      <c r="U33" s="12"/>
      <c r="V33" s="12"/>
      <c r="W33" s="12" t="s">
        <v>458</v>
      </c>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row>
    <row r="34" spans="1:205" ht="63.75" x14ac:dyDescent="0.2">
      <c r="A34" s="7">
        <v>25</v>
      </c>
      <c r="B34" s="8" t="s">
        <v>95</v>
      </c>
      <c r="C34" s="14" t="s">
        <v>96</v>
      </c>
      <c r="D34" s="14" t="s">
        <v>97</v>
      </c>
      <c r="E34" s="14">
        <v>0.21</v>
      </c>
      <c r="F34" s="14">
        <v>0.21</v>
      </c>
      <c r="G34" s="14">
        <v>0.21</v>
      </c>
      <c r="H34" s="14" t="s">
        <v>22</v>
      </c>
      <c r="I34" s="14" t="s">
        <v>98</v>
      </c>
      <c r="J34" s="8" t="s">
        <v>99</v>
      </c>
      <c r="K34" s="11" t="s">
        <v>25</v>
      </c>
      <c r="L34" s="11" t="s">
        <v>26</v>
      </c>
      <c r="M34" s="12">
        <v>0</v>
      </c>
      <c r="N34" s="12">
        <v>0</v>
      </c>
      <c r="O34" s="12"/>
      <c r="P34" s="12"/>
      <c r="Q34" s="12"/>
      <c r="R34" s="12" t="s">
        <v>450</v>
      </c>
      <c r="S34" s="12"/>
      <c r="T34" s="12"/>
      <c r="U34" s="12"/>
      <c r="V34" s="12"/>
      <c r="W34" s="12"/>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row>
    <row r="35" spans="1:205" ht="38.25" x14ac:dyDescent="0.2">
      <c r="A35" s="7">
        <v>26</v>
      </c>
      <c r="B35" s="12" t="s">
        <v>100</v>
      </c>
      <c r="C35" s="7" t="s">
        <v>101</v>
      </c>
      <c r="D35" s="7" t="s">
        <v>102</v>
      </c>
      <c r="E35" s="7">
        <v>2.37</v>
      </c>
      <c r="F35" s="7"/>
      <c r="G35" s="7">
        <v>2.37</v>
      </c>
      <c r="H35" s="12" t="s">
        <v>82</v>
      </c>
      <c r="I35" s="7" t="s">
        <v>23</v>
      </c>
      <c r="J35" s="12" t="s">
        <v>103</v>
      </c>
      <c r="K35" s="11" t="s">
        <v>25</v>
      </c>
      <c r="L35" s="11" t="s">
        <v>26</v>
      </c>
      <c r="M35" s="12">
        <v>0</v>
      </c>
      <c r="N35" s="12">
        <v>0</v>
      </c>
      <c r="O35" s="12"/>
      <c r="P35" s="12"/>
      <c r="Q35" s="12"/>
      <c r="R35" s="12"/>
      <c r="S35" s="12" t="s">
        <v>450</v>
      </c>
      <c r="T35" s="12"/>
      <c r="U35" s="12"/>
      <c r="V35" s="12"/>
      <c r="W35" s="12"/>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row>
    <row r="36" spans="1:205" ht="38.25" x14ac:dyDescent="0.2">
      <c r="A36" s="7">
        <v>27</v>
      </c>
      <c r="B36" s="12" t="s">
        <v>104</v>
      </c>
      <c r="C36" s="7" t="s">
        <v>31</v>
      </c>
      <c r="D36" s="7" t="s">
        <v>105</v>
      </c>
      <c r="E36" s="7">
        <v>0.03</v>
      </c>
      <c r="F36" s="7"/>
      <c r="G36" s="7">
        <v>0.03</v>
      </c>
      <c r="H36" s="12" t="s">
        <v>82</v>
      </c>
      <c r="I36" s="7" t="s">
        <v>106</v>
      </c>
      <c r="J36" s="12" t="s">
        <v>107</v>
      </c>
      <c r="K36" s="11" t="s">
        <v>25</v>
      </c>
      <c r="L36" s="11" t="s">
        <v>26</v>
      </c>
      <c r="M36" s="12">
        <v>0</v>
      </c>
      <c r="N36" s="12">
        <v>0</v>
      </c>
      <c r="O36" s="12"/>
      <c r="P36" s="12"/>
      <c r="Q36" s="12"/>
      <c r="R36" s="12" t="s">
        <v>450</v>
      </c>
      <c r="S36" s="12"/>
      <c r="T36" s="12"/>
      <c r="U36" s="12"/>
      <c r="V36" s="12"/>
      <c r="W36" s="12"/>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row>
    <row r="37" spans="1:205" ht="38.25" x14ac:dyDescent="0.2">
      <c r="A37" s="7">
        <v>28</v>
      </c>
      <c r="B37" s="8" t="s">
        <v>108</v>
      </c>
      <c r="C37" s="14" t="s">
        <v>35</v>
      </c>
      <c r="D37" s="14" t="s">
        <v>28</v>
      </c>
      <c r="E37" s="9">
        <v>7.6</v>
      </c>
      <c r="F37" s="9"/>
      <c r="G37" s="9">
        <v>1.1000000000000001</v>
      </c>
      <c r="H37" s="7" t="s">
        <v>22</v>
      </c>
      <c r="I37" s="14" t="s">
        <v>109</v>
      </c>
      <c r="J37" s="8" t="s">
        <v>110</v>
      </c>
      <c r="K37" s="14" t="s">
        <v>25</v>
      </c>
      <c r="L37" s="14" t="s">
        <v>26</v>
      </c>
      <c r="M37" s="9">
        <f>E37-G37</f>
        <v>6.5</v>
      </c>
      <c r="N37" s="75">
        <v>0.85499999999999998</v>
      </c>
      <c r="O37" s="7"/>
      <c r="P37" s="7"/>
      <c r="Q37" s="7"/>
      <c r="R37" s="7" t="s">
        <v>450</v>
      </c>
      <c r="S37" s="7"/>
      <c r="T37" s="7"/>
      <c r="U37" s="7"/>
      <c r="V37" s="7"/>
      <c r="W37" s="12" t="s">
        <v>465</v>
      </c>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row>
    <row r="38" spans="1:205" ht="102" x14ac:dyDescent="0.2">
      <c r="A38" s="7">
        <v>29</v>
      </c>
      <c r="B38" s="12" t="s">
        <v>111</v>
      </c>
      <c r="C38" s="7" t="s">
        <v>31</v>
      </c>
      <c r="D38" s="7" t="s">
        <v>112</v>
      </c>
      <c r="E38" s="7">
        <v>13.2</v>
      </c>
      <c r="F38" s="7"/>
      <c r="G38" s="9">
        <v>1.1000000000000001</v>
      </c>
      <c r="H38" s="7" t="s">
        <v>22</v>
      </c>
      <c r="I38" s="7" t="s">
        <v>113</v>
      </c>
      <c r="J38" s="12" t="s">
        <v>114</v>
      </c>
      <c r="K38" s="14" t="s">
        <v>25</v>
      </c>
      <c r="L38" s="14" t="s">
        <v>26</v>
      </c>
      <c r="M38" s="7">
        <f>E38-0.17</f>
        <v>13.03</v>
      </c>
      <c r="N38" s="75">
        <v>0.98699999999999999</v>
      </c>
      <c r="O38" s="7"/>
      <c r="P38" s="7"/>
      <c r="Q38" s="7"/>
      <c r="R38" s="7" t="s">
        <v>450</v>
      </c>
      <c r="S38" s="7"/>
      <c r="T38" s="7"/>
      <c r="U38" s="7"/>
      <c r="V38" s="7"/>
      <c r="W38" s="12" t="s">
        <v>466</v>
      </c>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row>
    <row r="39" spans="1:205" ht="114.75" x14ac:dyDescent="0.2">
      <c r="A39" s="7">
        <v>30</v>
      </c>
      <c r="B39" s="12" t="s">
        <v>115</v>
      </c>
      <c r="C39" s="7" t="s">
        <v>35</v>
      </c>
      <c r="D39" s="7" t="s">
        <v>116</v>
      </c>
      <c r="E39" s="7">
        <v>4.8600000000000003</v>
      </c>
      <c r="F39" s="7"/>
      <c r="G39" s="7">
        <v>4.8600000000000003</v>
      </c>
      <c r="H39" s="12" t="s">
        <v>82</v>
      </c>
      <c r="I39" s="7" t="s">
        <v>117</v>
      </c>
      <c r="J39" s="12" t="s">
        <v>118</v>
      </c>
      <c r="K39" s="7" t="s">
        <v>25</v>
      </c>
      <c r="L39" s="7" t="s">
        <v>26</v>
      </c>
      <c r="M39" s="12">
        <v>0</v>
      </c>
      <c r="N39" s="12">
        <v>0</v>
      </c>
      <c r="O39" s="12"/>
      <c r="P39" s="12"/>
      <c r="Q39" s="12"/>
      <c r="R39" s="12" t="s">
        <v>450</v>
      </c>
      <c r="S39" s="12"/>
      <c r="T39" s="12"/>
      <c r="U39" s="12"/>
      <c r="V39" s="12"/>
      <c r="W39" s="12"/>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row>
    <row r="40" spans="1:205" ht="51" x14ac:dyDescent="0.2">
      <c r="A40" s="7">
        <v>31</v>
      </c>
      <c r="B40" s="12" t="s">
        <v>119</v>
      </c>
      <c r="C40" s="7" t="s">
        <v>19</v>
      </c>
      <c r="D40" s="7" t="s">
        <v>20</v>
      </c>
      <c r="E40" s="7">
        <v>4.54</v>
      </c>
      <c r="F40" s="7">
        <v>1.44</v>
      </c>
      <c r="G40" s="7">
        <v>1.44</v>
      </c>
      <c r="H40" s="7" t="s">
        <v>82</v>
      </c>
      <c r="I40" s="7" t="s">
        <v>32</v>
      </c>
      <c r="J40" s="12" t="s">
        <v>120</v>
      </c>
      <c r="K40" s="7" t="s">
        <v>25</v>
      </c>
      <c r="L40" s="7" t="s">
        <v>26</v>
      </c>
      <c r="M40" s="7">
        <v>4.43</v>
      </c>
      <c r="N40" s="7">
        <v>97.71</v>
      </c>
      <c r="O40" s="89"/>
      <c r="P40" s="7"/>
      <c r="Q40" s="7"/>
      <c r="R40" s="7" t="s">
        <v>450</v>
      </c>
      <c r="S40" s="7"/>
      <c r="T40" s="7"/>
      <c r="U40" s="7" t="s">
        <v>488</v>
      </c>
      <c r="V40" s="7"/>
      <c r="W40" s="7" t="s">
        <v>596</v>
      </c>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ht="51" x14ac:dyDescent="0.2">
      <c r="A41" s="7">
        <v>32</v>
      </c>
      <c r="B41" s="12" t="s">
        <v>121</v>
      </c>
      <c r="C41" s="7" t="s">
        <v>19</v>
      </c>
      <c r="D41" s="7" t="s">
        <v>20</v>
      </c>
      <c r="E41" s="7">
        <v>5</v>
      </c>
      <c r="F41" s="7">
        <v>0.7</v>
      </c>
      <c r="G41" s="7">
        <v>0.7</v>
      </c>
      <c r="H41" s="7" t="s">
        <v>82</v>
      </c>
      <c r="I41" s="7" t="s">
        <v>39</v>
      </c>
      <c r="J41" s="12" t="s">
        <v>122</v>
      </c>
      <c r="K41" s="7" t="s">
        <v>25</v>
      </c>
      <c r="L41" s="7" t="s">
        <v>26</v>
      </c>
      <c r="M41" s="7"/>
      <c r="N41" s="7"/>
      <c r="O41" s="7"/>
      <c r="P41" s="7"/>
      <c r="Q41" s="7"/>
      <c r="R41" s="7"/>
      <c r="S41" s="7" t="s">
        <v>450</v>
      </c>
      <c r="T41" s="7"/>
      <c r="U41" s="7"/>
      <c r="V41" s="7"/>
      <c r="W41" s="12" t="s">
        <v>591</v>
      </c>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63.75" x14ac:dyDescent="0.2">
      <c r="A42" s="7">
        <v>33</v>
      </c>
      <c r="B42" s="12" t="s">
        <v>123</v>
      </c>
      <c r="C42" s="7" t="s">
        <v>19</v>
      </c>
      <c r="D42" s="7" t="s">
        <v>20</v>
      </c>
      <c r="E42" s="7">
        <v>0.7</v>
      </c>
      <c r="F42" s="7">
        <v>0.2</v>
      </c>
      <c r="G42" s="7">
        <v>0.7</v>
      </c>
      <c r="H42" s="7" t="s">
        <v>82</v>
      </c>
      <c r="I42" s="7" t="s">
        <v>32</v>
      </c>
      <c r="J42" s="12" t="s">
        <v>124</v>
      </c>
      <c r="K42" s="7" t="s">
        <v>25</v>
      </c>
      <c r="L42" s="7" t="s">
        <v>26</v>
      </c>
      <c r="M42" s="92">
        <v>0.23130000000000001</v>
      </c>
      <c r="N42" s="7">
        <v>33.042857142857144</v>
      </c>
      <c r="O42" s="7"/>
      <c r="P42" s="7"/>
      <c r="Q42" s="7"/>
      <c r="R42" s="7" t="s">
        <v>450</v>
      </c>
      <c r="S42" s="7"/>
      <c r="T42" s="7"/>
      <c r="U42" s="7"/>
      <c r="V42" s="7"/>
      <c r="W42" s="7"/>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ht="63.75" x14ac:dyDescent="0.2">
      <c r="A43" s="7">
        <v>34</v>
      </c>
      <c r="B43" s="12" t="s">
        <v>125</v>
      </c>
      <c r="C43" s="7" t="s">
        <v>19</v>
      </c>
      <c r="D43" s="7" t="s">
        <v>20</v>
      </c>
      <c r="E43" s="7">
        <v>5</v>
      </c>
      <c r="F43" s="7">
        <v>1.1000000000000001</v>
      </c>
      <c r="G43" s="13">
        <f>E43-M43</f>
        <v>1.1000000000000001</v>
      </c>
      <c r="H43" s="7" t="s">
        <v>82</v>
      </c>
      <c r="I43" s="7" t="s">
        <v>39</v>
      </c>
      <c r="J43" s="12" t="s">
        <v>126</v>
      </c>
      <c r="K43" s="7" t="s">
        <v>25</v>
      </c>
      <c r="L43" s="7" t="s">
        <v>26</v>
      </c>
      <c r="M43" s="92">
        <v>3.9</v>
      </c>
      <c r="N43" s="7">
        <f>M43/E43*100</f>
        <v>78</v>
      </c>
      <c r="O43" s="7"/>
      <c r="P43" s="7"/>
      <c r="Q43" s="7"/>
      <c r="R43" s="7" t="s">
        <v>450</v>
      </c>
      <c r="S43" s="7"/>
      <c r="T43" s="7"/>
      <c r="U43" s="7"/>
      <c r="V43" s="7"/>
      <c r="W43" s="76" t="s">
        <v>592</v>
      </c>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63.75" x14ac:dyDescent="0.2">
      <c r="A44" s="7">
        <v>35</v>
      </c>
      <c r="B44" s="12" t="s">
        <v>127</v>
      </c>
      <c r="C44" s="7" t="s">
        <v>19</v>
      </c>
      <c r="D44" s="7" t="s">
        <v>20</v>
      </c>
      <c r="E44" s="7">
        <v>1.3</v>
      </c>
      <c r="F44" s="7">
        <v>0.08</v>
      </c>
      <c r="G44" s="7">
        <v>1.3</v>
      </c>
      <c r="H44" s="7" t="s">
        <v>82</v>
      </c>
      <c r="I44" s="7" t="s">
        <v>23</v>
      </c>
      <c r="J44" s="12" t="s">
        <v>128</v>
      </c>
      <c r="K44" s="7" t="s">
        <v>25</v>
      </c>
      <c r="L44" s="7" t="s">
        <v>26</v>
      </c>
      <c r="M44" s="7">
        <v>1.3</v>
      </c>
      <c r="N44" s="7">
        <v>100</v>
      </c>
      <c r="O44" s="7"/>
      <c r="P44" s="7"/>
      <c r="Q44" s="7"/>
      <c r="R44" s="7" t="s">
        <v>450</v>
      </c>
      <c r="S44" s="7"/>
      <c r="T44" s="7"/>
      <c r="U44" s="7"/>
      <c r="V44" s="7"/>
      <c r="W44" s="7"/>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63.75" x14ac:dyDescent="0.2">
      <c r="A45" s="7">
        <v>36</v>
      </c>
      <c r="B45" s="12" t="s">
        <v>129</v>
      </c>
      <c r="C45" s="7" t="s">
        <v>19</v>
      </c>
      <c r="D45" s="7" t="s">
        <v>20</v>
      </c>
      <c r="E45" s="7">
        <v>1.2</v>
      </c>
      <c r="F45" s="7">
        <v>0.1</v>
      </c>
      <c r="G45" s="7">
        <v>1.2</v>
      </c>
      <c r="H45" s="7" t="s">
        <v>82</v>
      </c>
      <c r="I45" s="7" t="s">
        <v>130</v>
      </c>
      <c r="J45" s="12" t="s">
        <v>131</v>
      </c>
      <c r="K45" s="7" t="s">
        <v>25</v>
      </c>
      <c r="L45" s="7" t="s">
        <v>26</v>
      </c>
      <c r="M45" s="7">
        <v>1.1499999999999999</v>
      </c>
      <c r="N45" s="9">
        <f>M45/E45*100</f>
        <v>95.833333333333329</v>
      </c>
      <c r="O45" s="89"/>
      <c r="P45" s="7"/>
      <c r="Q45" s="7"/>
      <c r="R45" s="7" t="s">
        <v>450</v>
      </c>
      <c r="S45" s="7"/>
      <c r="T45" s="7"/>
      <c r="U45" s="7" t="s">
        <v>488</v>
      </c>
      <c r="V45" s="7"/>
      <c r="W45" s="7" t="s">
        <v>597</v>
      </c>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row>
    <row r="46" spans="1:205" s="71" customFormat="1" ht="102" x14ac:dyDescent="0.25">
      <c r="A46" s="7">
        <v>37</v>
      </c>
      <c r="B46" s="12" t="s">
        <v>132</v>
      </c>
      <c r="C46" s="7" t="s">
        <v>50</v>
      </c>
      <c r="D46" s="7" t="s">
        <v>81</v>
      </c>
      <c r="E46" s="7">
        <v>0.6</v>
      </c>
      <c r="F46" s="7">
        <v>0.6</v>
      </c>
      <c r="G46" s="7">
        <v>0.6</v>
      </c>
      <c r="H46" s="7" t="s">
        <v>82</v>
      </c>
      <c r="I46" s="7" t="s">
        <v>32</v>
      </c>
      <c r="J46" s="12" t="s">
        <v>133</v>
      </c>
      <c r="K46" s="7" t="s">
        <v>25</v>
      </c>
      <c r="L46" s="7" t="s">
        <v>26</v>
      </c>
      <c r="M46" s="7">
        <v>0.6</v>
      </c>
      <c r="N46" s="68">
        <v>1</v>
      </c>
      <c r="O46" s="7"/>
      <c r="P46" s="7"/>
      <c r="Q46" s="7"/>
      <c r="R46" s="7" t="s">
        <v>450</v>
      </c>
      <c r="S46" s="7"/>
      <c r="T46" s="7"/>
      <c r="U46" s="7"/>
      <c r="V46" s="7"/>
      <c r="W46" s="12" t="s">
        <v>459</v>
      </c>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F46" s="70"/>
      <c r="FG46" s="70"/>
      <c r="FH46" s="70"/>
      <c r="FI46" s="70"/>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row>
    <row r="47" spans="1:205" s="71" customFormat="1" ht="102" x14ac:dyDescent="0.25">
      <c r="A47" s="7">
        <v>38</v>
      </c>
      <c r="B47" s="12" t="s">
        <v>134</v>
      </c>
      <c r="C47" s="7" t="s">
        <v>50</v>
      </c>
      <c r="D47" s="7" t="s">
        <v>81</v>
      </c>
      <c r="E47" s="7">
        <v>0.15</v>
      </c>
      <c r="F47" s="7"/>
      <c r="G47" s="7">
        <v>0.15</v>
      </c>
      <c r="H47" s="7" t="s">
        <v>82</v>
      </c>
      <c r="I47" s="7" t="s">
        <v>51</v>
      </c>
      <c r="J47" s="12" t="s">
        <v>135</v>
      </c>
      <c r="K47" s="7" t="s">
        <v>25</v>
      </c>
      <c r="L47" s="7" t="s">
        <v>26</v>
      </c>
      <c r="M47" s="7"/>
      <c r="N47" s="7"/>
      <c r="O47" s="7"/>
      <c r="P47" s="7"/>
      <c r="Q47" s="7"/>
      <c r="R47" s="7"/>
      <c r="S47" s="7" t="s">
        <v>450</v>
      </c>
      <c r="T47" s="7"/>
      <c r="U47" s="7"/>
      <c r="V47" s="7"/>
      <c r="W47" s="12" t="s">
        <v>460</v>
      </c>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F47" s="70"/>
      <c r="FG47" s="70"/>
      <c r="FH47" s="70"/>
      <c r="FI47" s="70"/>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row>
    <row r="48" spans="1:205" ht="102" x14ac:dyDescent="0.2">
      <c r="A48" s="7">
        <v>39</v>
      </c>
      <c r="B48" s="12" t="s">
        <v>136</v>
      </c>
      <c r="C48" s="7" t="s">
        <v>50</v>
      </c>
      <c r="D48" s="7" t="s">
        <v>81</v>
      </c>
      <c r="E48" s="7">
        <v>0.52</v>
      </c>
      <c r="F48" s="7">
        <v>0.52</v>
      </c>
      <c r="G48" s="7">
        <v>0.52</v>
      </c>
      <c r="H48" s="7" t="s">
        <v>82</v>
      </c>
      <c r="I48" s="7" t="s">
        <v>88</v>
      </c>
      <c r="J48" s="12" t="s">
        <v>137</v>
      </c>
      <c r="K48" s="7" t="s">
        <v>25</v>
      </c>
      <c r="L48" s="7" t="s">
        <v>26</v>
      </c>
      <c r="M48" s="7">
        <v>0.52</v>
      </c>
      <c r="N48" s="68">
        <v>1</v>
      </c>
      <c r="O48" s="7"/>
      <c r="P48" s="7"/>
      <c r="Q48" s="7"/>
      <c r="R48" s="7" t="s">
        <v>450</v>
      </c>
      <c r="S48" s="7"/>
      <c r="T48" s="7"/>
      <c r="U48" s="7"/>
      <c r="V48" s="7"/>
      <c r="W48" s="12" t="s">
        <v>459</v>
      </c>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row>
    <row r="49" spans="1:245" ht="102" x14ac:dyDescent="0.2">
      <c r="A49" s="7">
        <v>40</v>
      </c>
      <c r="B49" s="12" t="s">
        <v>138</v>
      </c>
      <c r="C49" s="7" t="s">
        <v>50</v>
      </c>
      <c r="D49" s="7" t="s">
        <v>81</v>
      </c>
      <c r="E49" s="7">
        <v>0.4</v>
      </c>
      <c r="F49" s="7">
        <v>0.4</v>
      </c>
      <c r="G49" s="7">
        <v>0.4</v>
      </c>
      <c r="H49" s="7" t="s">
        <v>82</v>
      </c>
      <c r="I49" s="7" t="s">
        <v>32</v>
      </c>
      <c r="J49" s="12" t="s">
        <v>139</v>
      </c>
      <c r="K49" s="7" t="s">
        <v>25</v>
      </c>
      <c r="L49" s="7" t="s">
        <v>26</v>
      </c>
      <c r="M49" s="7">
        <v>0.4</v>
      </c>
      <c r="N49" s="68">
        <v>1</v>
      </c>
      <c r="O49" s="7"/>
      <c r="P49" s="7"/>
      <c r="Q49" s="7"/>
      <c r="R49" s="7" t="s">
        <v>450</v>
      </c>
      <c r="S49" s="7"/>
      <c r="T49" s="7"/>
      <c r="U49" s="7"/>
      <c r="V49" s="7"/>
      <c r="W49" s="12" t="s">
        <v>459</v>
      </c>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row>
    <row r="50" spans="1:245" ht="114.75" x14ac:dyDescent="0.2">
      <c r="A50" s="7">
        <v>41</v>
      </c>
      <c r="B50" s="12" t="s">
        <v>140</v>
      </c>
      <c r="C50" s="7" t="s">
        <v>50</v>
      </c>
      <c r="D50" s="7" t="s">
        <v>81</v>
      </c>
      <c r="E50" s="7">
        <v>1.6</v>
      </c>
      <c r="F50" s="7">
        <v>1.6</v>
      </c>
      <c r="G50" s="7">
        <v>1.6</v>
      </c>
      <c r="H50" s="7" t="s">
        <v>82</v>
      </c>
      <c r="I50" s="7" t="s">
        <v>88</v>
      </c>
      <c r="J50" s="12" t="s">
        <v>141</v>
      </c>
      <c r="K50" s="7" t="s">
        <v>25</v>
      </c>
      <c r="L50" s="7" t="s">
        <v>26</v>
      </c>
      <c r="M50" s="7">
        <v>1.6</v>
      </c>
      <c r="N50" s="68">
        <v>1</v>
      </c>
      <c r="O50" s="7"/>
      <c r="P50" s="7"/>
      <c r="Q50" s="7"/>
      <c r="R50" s="7" t="s">
        <v>450</v>
      </c>
      <c r="S50" s="7"/>
      <c r="T50" s="7"/>
      <c r="U50" s="7"/>
      <c r="V50" s="7"/>
      <c r="W50" s="12" t="s">
        <v>459</v>
      </c>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row>
    <row r="51" spans="1:245" ht="102" x14ac:dyDescent="0.2">
      <c r="A51" s="7">
        <v>42</v>
      </c>
      <c r="B51" s="12" t="s">
        <v>142</v>
      </c>
      <c r="C51" s="7" t="s">
        <v>50</v>
      </c>
      <c r="D51" s="7" t="s">
        <v>81</v>
      </c>
      <c r="E51" s="7">
        <v>0.45</v>
      </c>
      <c r="F51" s="7">
        <v>0.45</v>
      </c>
      <c r="G51" s="7">
        <v>0.45</v>
      </c>
      <c r="H51" s="7" t="s">
        <v>82</v>
      </c>
      <c r="I51" s="7" t="s">
        <v>109</v>
      </c>
      <c r="J51" s="12" t="s">
        <v>143</v>
      </c>
      <c r="K51" s="7" t="s">
        <v>25</v>
      </c>
      <c r="L51" s="7" t="s">
        <v>26</v>
      </c>
      <c r="M51" s="7">
        <v>0</v>
      </c>
      <c r="N51" s="7">
        <v>0</v>
      </c>
      <c r="O51" s="7"/>
      <c r="P51" s="7"/>
      <c r="Q51" s="7"/>
      <c r="R51" s="7"/>
      <c r="S51" s="7" t="s">
        <v>450</v>
      </c>
      <c r="T51" s="7"/>
      <c r="U51" s="7"/>
      <c r="V51" s="7"/>
      <c r="W51" s="12" t="s">
        <v>460</v>
      </c>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row>
    <row r="52" spans="1:245" ht="114.75" x14ac:dyDescent="0.2">
      <c r="A52" s="7">
        <v>43</v>
      </c>
      <c r="B52" s="12" t="s">
        <v>144</v>
      </c>
      <c r="C52" s="7" t="s">
        <v>31</v>
      </c>
      <c r="D52" s="7" t="s">
        <v>81</v>
      </c>
      <c r="E52" s="7">
        <v>1</v>
      </c>
      <c r="F52" s="7">
        <v>0.22</v>
      </c>
      <c r="G52" s="7">
        <v>1</v>
      </c>
      <c r="H52" s="7" t="s">
        <v>82</v>
      </c>
      <c r="I52" s="7" t="s">
        <v>32</v>
      </c>
      <c r="J52" s="12" t="s">
        <v>145</v>
      </c>
      <c r="K52" s="7" t="s">
        <v>25</v>
      </c>
      <c r="L52" s="7" t="s">
        <v>26</v>
      </c>
      <c r="M52" s="17">
        <v>1</v>
      </c>
      <c r="N52" s="69">
        <v>1</v>
      </c>
      <c r="O52" s="7" t="s">
        <v>450</v>
      </c>
      <c r="P52" s="17"/>
      <c r="Q52" s="17"/>
      <c r="R52" s="17"/>
      <c r="S52" s="17"/>
      <c r="T52" s="17"/>
      <c r="U52" s="17"/>
      <c r="V52" s="17"/>
      <c r="W52" s="12" t="s">
        <v>456</v>
      </c>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row>
    <row r="53" spans="1:245" ht="114.75" x14ac:dyDescent="0.2">
      <c r="A53" s="7">
        <v>44</v>
      </c>
      <c r="B53" s="12" t="s">
        <v>146</v>
      </c>
      <c r="C53" s="7" t="s">
        <v>31</v>
      </c>
      <c r="D53" s="7" t="s">
        <v>81</v>
      </c>
      <c r="E53" s="7">
        <v>17.89</v>
      </c>
      <c r="F53" s="7">
        <v>8.6</v>
      </c>
      <c r="G53" s="7">
        <v>17.89</v>
      </c>
      <c r="H53" s="7" t="s">
        <v>82</v>
      </c>
      <c r="I53" s="7" t="s">
        <v>147</v>
      </c>
      <c r="J53" s="12" t="s">
        <v>148</v>
      </c>
      <c r="K53" s="7" t="s">
        <v>25</v>
      </c>
      <c r="L53" s="7" t="s">
        <v>26</v>
      </c>
      <c r="M53" s="7">
        <v>4.37</v>
      </c>
      <c r="N53" s="75">
        <v>4.0899999999999999E-2</v>
      </c>
      <c r="O53" s="7"/>
      <c r="P53" s="7"/>
      <c r="Q53" s="7"/>
      <c r="R53" s="7" t="s">
        <v>450</v>
      </c>
      <c r="S53" s="7"/>
      <c r="T53" s="7"/>
      <c r="U53" s="7"/>
      <c r="V53" s="7"/>
      <c r="W53" s="7" t="s">
        <v>467</v>
      </c>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row>
    <row r="54" spans="1:245" ht="140.25" x14ac:dyDescent="0.2">
      <c r="A54" s="7">
        <v>45</v>
      </c>
      <c r="B54" s="12" t="s">
        <v>149</v>
      </c>
      <c r="C54" s="7" t="s">
        <v>31</v>
      </c>
      <c r="D54" s="7" t="s">
        <v>81</v>
      </c>
      <c r="E54" s="7">
        <v>20</v>
      </c>
      <c r="F54" s="7"/>
      <c r="G54" s="7">
        <v>20</v>
      </c>
      <c r="H54" s="7" t="s">
        <v>82</v>
      </c>
      <c r="I54" s="7" t="s">
        <v>75</v>
      </c>
      <c r="J54" s="12" t="s">
        <v>421</v>
      </c>
      <c r="K54" s="7" t="s">
        <v>25</v>
      </c>
      <c r="L54" s="7" t="s">
        <v>26</v>
      </c>
      <c r="M54" s="7">
        <v>0</v>
      </c>
      <c r="N54" s="7">
        <v>0</v>
      </c>
      <c r="O54" s="7"/>
      <c r="P54" s="7"/>
      <c r="Q54" s="7"/>
      <c r="R54" s="7" t="s">
        <v>450</v>
      </c>
      <c r="S54" s="7"/>
      <c r="T54" s="7"/>
      <c r="U54" s="7"/>
      <c r="V54" s="7"/>
      <c r="W54" s="76" t="s">
        <v>468</v>
      </c>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row>
    <row r="55" spans="1:245" ht="63.75" x14ac:dyDescent="0.2">
      <c r="A55" s="7">
        <v>46</v>
      </c>
      <c r="B55" s="12" t="s">
        <v>150</v>
      </c>
      <c r="C55" s="7" t="s">
        <v>31</v>
      </c>
      <c r="D55" s="17" t="s">
        <v>105</v>
      </c>
      <c r="E55" s="7">
        <v>0.318</v>
      </c>
      <c r="F55" s="7">
        <v>0.31759999999999999</v>
      </c>
      <c r="G55" s="7">
        <v>0.318</v>
      </c>
      <c r="H55" s="7" t="s">
        <v>151</v>
      </c>
      <c r="I55" s="7" t="s">
        <v>72</v>
      </c>
      <c r="J55" s="12" t="s">
        <v>152</v>
      </c>
      <c r="K55" s="7" t="s">
        <v>25</v>
      </c>
      <c r="L55" s="7" t="s">
        <v>26</v>
      </c>
      <c r="M55" s="7">
        <v>0</v>
      </c>
      <c r="N55" s="7">
        <v>0</v>
      </c>
      <c r="O55" s="7"/>
      <c r="P55" s="7"/>
      <c r="Q55" s="7"/>
      <c r="R55" s="7" t="s">
        <v>450</v>
      </c>
      <c r="S55" s="25"/>
      <c r="T55" s="25"/>
      <c r="U55" s="25"/>
      <c r="V55" s="25"/>
      <c r="W55" s="6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1:245" ht="51" x14ac:dyDescent="0.2">
      <c r="A56" s="7">
        <v>47</v>
      </c>
      <c r="B56" s="12" t="s">
        <v>153</v>
      </c>
      <c r="C56" s="7" t="s">
        <v>31</v>
      </c>
      <c r="D56" s="17" t="s">
        <v>105</v>
      </c>
      <c r="E56" s="7">
        <v>0.01</v>
      </c>
      <c r="F56" s="7"/>
      <c r="G56" s="7">
        <v>0.01</v>
      </c>
      <c r="H56" s="7" t="s">
        <v>82</v>
      </c>
      <c r="I56" s="7" t="s">
        <v>154</v>
      </c>
      <c r="J56" s="12" t="s">
        <v>155</v>
      </c>
      <c r="K56" s="7" t="s">
        <v>25</v>
      </c>
      <c r="L56" s="7" t="s">
        <v>26</v>
      </c>
      <c r="M56" s="7">
        <v>0</v>
      </c>
      <c r="N56" s="7">
        <v>0</v>
      </c>
      <c r="O56" s="7"/>
      <c r="P56" s="7"/>
      <c r="Q56" s="7"/>
      <c r="R56" s="7" t="s">
        <v>450</v>
      </c>
      <c r="S56" s="25"/>
      <c r="T56" s="25"/>
      <c r="U56" s="25"/>
      <c r="V56" s="25"/>
      <c r="W56" s="6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1:245" ht="51" x14ac:dyDescent="0.2">
      <c r="A57" s="7">
        <v>48</v>
      </c>
      <c r="B57" s="12" t="s">
        <v>156</v>
      </c>
      <c r="C57" s="7" t="s">
        <v>31</v>
      </c>
      <c r="D57" s="17" t="s">
        <v>105</v>
      </c>
      <c r="E57" s="7">
        <v>0.15</v>
      </c>
      <c r="F57" s="7"/>
      <c r="G57" s="7">
        <v>0.15</v>
      </c>
      <c r="H57" s="7" t="s">
        <v>82</v>
      </c>
      <c r="I57" s="7" t="s">
        <v>51</v>
      </c>
      <c r="J57" s="12" t="s">
        <v>157</v>
      </c>
      <c r="K57" s="7" t="s">
        <v>25</v>
      </c>
      <c r="L57" s="7" t="s">
        <v>26</v>
      </c>
      <c r="M57" s="7">
        <v>0</v>
      </c>
      <c r="N57" s="7">
        <v>0</v>
      </c>
      <c r="O57" s="7"/>
      <c r="P57" s="7"/>
      <c r="Q57" s="7"/>
      <c r="R57" s="7" t="s">
        <v>450</v>
      </c>
      <c r="S57" s="25"/>
      <c r="T57" s="25"/>
      <c r="U57" s="25"/>
      <c r="V57" s="25"/>
      <c r="W57" s="6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1:245" ht="25.5" x14ac:dyDescent="0.2">
      <c r="A58" s="5" t="s">
        <v>158</v>
      </c>
      <c r="B58" s="6" t="s">
        <v>159</v>
      </c>
      <c r="C58" s="5"/>
      <c r="D58" s="5"/>
      <c r="E58" s="5"/>
      <c r="F58" s="5"/>
      <c r="G58" s="5"/>
      <c r="H58" s="5"/>
      <c r="I58" s="5"/>
      <c r="J58" s="5"/>
      <c r="K58" s="5" t="s">
        <v>476</v>
      </c>
      <c r="L58" s="5" t="s">
        <v>476</v>
      </c>
      <c r="M58" s="5" t="s">
        <v>476</v>
      </c>
      <c r="N58" s="5" t="s">
        <v>476</v>
      </c>
      <c r="O58" s="5" t="s">
        <v>476</v>
      </c>
      <c r="P58" s="5" t="s">
        <v>476</v>
      </c>
      <c r="Q58" s="5" t="s">
        <v>476</v>
      </c>
      <c r="R58" s="5" t="s">
        <v>476</v>
      </c>
      <c r="S58" s="5" t="s">
        <v>476</v>
      </c>
      <c r="T58" s="5" t="s">
        <v>476</v>
      </c>
      <c r="U58" s="5" t="s">
        <v>476</v>
      </c>
      <c r="V58" s="5" t="s">
        <v>476</v>
      </c>
      <c r="W58" s="6" t="s">
        <v>476</v>
      </c>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row>
    <row r="59" spans="1:245" ht="38.25" x14ac:dyDescent="0.2">
      <c r="A59" s="7">
        <v>49</v>
      </c>
      <c r="B59" s="17" t="s">
        <v>160</v>
      </c>
      <c r="C59" s="7" t="s">
        <v>161</v>
      </c>
      <c r="D59" s="7" t="s">
        <v>162</v>
      </c>
      <c r="E59" s="18">
        <v>0.9</v>
      </c>
      <c r="F59" s="18">
        <v>0.9</v>
      </c>
      <c r="G59" s="18">
        <v>0.9</v>
      </c>
      <c r="H59" s="7" t="s">
        <v>82</v>
      </c>
      <c r="I59" s="14" t="s">
        <v>98</v>
      </c>
      <c r="J59" s="17" t="s">
        <v>163</v>
      </c>
      <c r="K59" s="7" t="s">
        <v>25</v>
      </c>
      <c r="L59" s="7" t="s">
        <v>26</v>
      </c>
      <c r="M59" s="7">
        <v>0</v>
      </c>
      <c r="N59" s="7">
        <v>0</v>
      </c>
      <c r="O59" s="7"/>
      <c r="P59" s="7"/>
      <c r="Q59" s="7"/>
      <c r="R59" s="7" t="s">
        <v>450</v>
      </c>
      <c r="S59" s="7"/>
      <c r="T59" s="7"/>
      <c r="U59" s="7"/>
      <c r="V59" s="7"/>
      <c r="W59" s="12" t="s">
        <v>451</v>
      </c>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ht="38.25" x14ac:dyDescent="0.2">
      <c r="A60" s="7">
        <v>50</v>
      </c>
      <c r="B60" s="12" t="s">
        <v>164</v>
      </c>
      <c r="C60" s="14" t="s">
        <v>31</v>
      </c>
      <c r="D60" s="14" t="s">
        <v>105</v>
      </c>
      <c r="E60" s="48">
        <v>0.2</v>
      </c>
      <c r="F60" s="48">
        <v>0.02</v>
      </c>
      <c r="G60" s="48">
        <v>0.18</v>
      </c>
      <c r="H60" s="7" t="s">
        <v>82</v>
      </c>
      <c r="I60" s="7" t="s">
        <v>75</v>
      </c>
      <c r="J60" s="12" t="s">
        <v>165</v>
      </c>
      <c r="K60" s="7" t="s">
        <v>25</v>
      </c>
      <c r="L60" s="7" t="s">
        <v>26</v>
      </c>
      <c r="M60" s="7">
        <v>0</v>
      </c>
      <c r="N60" s="7">
        <v>0</v>
      </c>
      <c r="O60" s="7"/>
      <c r="P60" s="7"/>
      <c r="Q60" s="7"/>
      <c r="R60" s="7" t="s">
        <v>450</v>
      </c>
      <c r="S60" s="7"/>
      <c r="T60" s="7"/>
      <c r="U60" s="7"/>
      <c r="V60" s="7"/>
      <c r="W60" s="12"/>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x14ac:dyDescent="0.2">
      <c r="A61" s="5" t="s">
        <v>166</v>
      </c>
      <c r="B61" s="6" t="s">
        <v>167</v>
      </c>
      <c r="C61" s="5"/>
      <c r="D61" s="5"/>
      <c r="E61" s="5"/>
      <c r="F61" s="5"/>
      <c r="G61" s="5"/>
      <c r="H61" s="5"/>
      <c r="I61" s="5"/>
      <c r="J61" s="5"/>
      <c r="K61" s="5" t="s">
        <v>476</v>
      </c>
      <c r="L61" s="5" t="s">
        <v>476</v>
      </c>
      <c r="M61" s="5" t="s">
        <v>476</v>
      </c>
      <c r="N61" s="5" t="s">
        <v>476</v>
      </c>
      <c r="O61" s="5" t="s">
        <v>476</v>
      </c>
      <c r="P61" s="5" t="s">
        <v>476</v>
      </c>
      <c r="Q61" s="5" t="s">
        <v>476</v>
      </c>
      <c r="R61" s="5" t="s">
        <v>476</v>
      </c>
      <c r="S61" s="5" t="s">
        <v>476</v>
      </c>
      <c r="T61" s="5" t="s">
        <v>476</v>
      </c>
      <c r="U61" s="5" t="s">
        <v>476</v>
      </c>
      <c r="V61" s="5" t="s">
        <v>476</v>
      </c>
      <c r="W61" s="6" t="s">
        <v>476</v>
      </c>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row>
    <row r="62" spans="1:245" ht="25.5" x14ac:dyDescent="0.2">
      <c r="A62" s="5" t="s">
        <v>168</v>
      </c>
      <c r="B62" s="6" t="s">
        <v>17</v>
      </c>
      <c r="C62" s="5"/>
      <c r="D62" s="5"/>
      <c r="E62" s="5"/>
      <c r="F62" s="5"/>
      <c r="G62" s="5"/>
      <c r="H62" s="5"/>
      <c r="I62" s="5"/>
      <c r="J62" s="5"/>
      <c r="K62" s="5" t="s">
        <v>476</v>
      </c>
      <c r="L62" s="5" t="s">
        <v>476</v>
      </c>
      <c r="M62" s="5" t="s">
        <v>476</v>
      </c>
      <c r="N62" s="5" t="s">
        <v>476</v>
      </c>
      <c r="O62" s="5" t="s">
        <v>476</v>
      </c>
      <c r="P62" s="5" t="s">
        <v>476</v>
      </c>
      <c r="Q62" s="5" t="s">
        <v>476</v>
      </c>
      <c r="R62" s="5" t="s">
        <v>476</v>
      </c>
      <c r="S62" s="5" t="s">
        <v>476</v>
      </c>
      <c r="T62" s="5" t="s">
        <v>476</v>
      </c>
      <c r="U62" s="5" t="s">
        <v>476</v>
      </c>
      <c r="V62" s="5" t="s">
        <v>476</v>
      </c>
      <c r="W62" s="6" t="s">
        <v>476</v>
      </c>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row>
    <row r="63" spans="1:245" ht="51" x14ac:dyDescent="0.2">
      <c r="A63" s="7">
        <v>51</v>
      </c>
      <c r="B63" s="12" t="s">
        <v>169</v>
      </c>
      <c r="C63" s="7" t="s">
        <v>19</v>
      </c>
      <c r="D63" s="7" t="s">
        <v>20</v>
      </c>
      <c r="E63" s="7">
        <v>4.5</v>
      </c>
      <c r="F63" s="7">
        <v>4.5</v>
      </c>
      <c r="G63" s="7">
        <v>4.5</v>
      </c>
      <c r="H63" s="7" t="s">
        <v>82</v>
      </c>
      <c r="I63" s="7" t="s">
        <v>39</v>
      </c>
      <c r="J63" s="12" t="s">
        <v>170</v>
      </c>
      <c r="K63" s="7" t="s">
        <v>25</v>
      </c>
      <c r="L63" s="7" t="s">
        <v>171</v>
      </c>
      <c r="M63" s="7">
        <v>0</v>
      </c>
      <c r="N63" s="7">
        <v>0</v>
      </c>
      <c r="O63" s="7"/>
      <c r="P63" s="7"/>
      <c r="Q63" s="7"/>
      <c r="R63" s="7" t="s">
        <v>450</v>
      </c>
      <c r="S63" s="7"/>
      <c r="T63" s="7"/>
      <c r="U63" s="7"/>
      <c r="V63" s="7"/>
      <c r="W63" s="7" t="s">
        <v>490</v>
      </c>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row>
    <row r="64" spans="1:245" ht="51" x14ac:dyDescent="0.2">
      <c r="A64" s="7">
        <v>52</v>
      </c>
      <c r="B64" s="12" t="s">
        <v>172</v>
      </c>
      <c r="C64" s="7" t="s">
        <v>19</v>
      </c>
      <c r="D64" s="7" t="s">
        <v>20</v>
      </c>
      <c r="E64" s="7">
        <v>5</v>
      </c>
      <c r="F64" s="7">
        <v>5</v>
      </c>
      <c r="G64" s="7">
        <v>5</v>
      </c>
      <c r="H64" s="7" t="s">
        <v>82</v>
      </c>
      <c r="I64" s="7" t="s">
        <v>39</v>
      </c>
      <c r="J64" s="12" t="s">
        <v>173</v>
      </c>
      <c r="K64" s="7" t="s">
        <v>25</v>
      </c>
      <c r="L64" s="7" t="s">
        <v>171</v>
      </c>
      <c r="M64" s="7">
        <v>0</v>
      </c>
      <c r="N64" s="7">
        <v>0</v>
      </c>
      <c r="O64" s="7"/>
      <c r="P64" s="7"/>
      <c r="Q64" s="7"/>
      <c r="R64" s="7" t="s">
        <v>450</v>
      </c>
      <c r="S64" s="7"/>
      <c r="T64" s="7"/>
      <c r="U64" s="7"/>
      <c r="V64" s="7"/>
      <c r="W64" s="7" t="s">
        <v>490</v>
      </c>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row>
    <row r="65" spans="1:245" ht="51" x14ac:dyDescent="0.2">
      <c r="A65" s="7">
        <v>53</v>
      </c>
      <c r="B65" s="12" t="s">
        <v>174</v>
      </c>
      <c r="C65" s="7" t="s">
        <v>19</v>
      </c>
      <c r="D65" s="7" t="s">
        <v>20</v>
      </c>
      <c r="E65" s="7">
        <v>5</v>
      </c>
      <c r="F65" s="7">
        <v>5</v>
      </c>
      <c r="G65" s="7">
        <v>5</v>
      </c>
      <c r="H65" s="7" t="s">
        <v>82</v>
      </c>
      <c r="I65" s="7" t="s">
        <v>39</v>
      </c>
      <c r="J65" s="12" t="s">
        <v>175</v>
      </c>
      <c r="K65" s="7" t="s">
        <v>25</v>
      </c>
      <c r="L65" s="7" t="s">
        <v>171</v>
      </c>
      <c r="M65" s="7">
        <v>0</v>
      </c>
      <c r="N65" s="7">
        <v>0</v>
      </c>
      <c r="O65" s="7"/>
      <c r="P65" s="7"/>
      <c r="Q65" s="7"/>
      <c r="R65" s="7" t="s">
        <v>450</v>
      </c>
      <c r="S65" s="7"/>
      <c r="T65" s="7"/>
      <c r="U65" s="7"/>
      <c r="V65" s="7"/>
      <c r="W65" s="7" t="s">
        <v>490</v>
      </c>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row>
    <row r="66" spans="1:245" ht="51" x14ac:dyDescent="0.2">
      <c r="A66" s="7">
        <v>54</v>
      </c>
      <c r="B66" s="12" t="s">
        <v>176</v>
      </c>
      <c r="C66" s="7" t="s">
        <v>19</v>
      </c>
      <c r="D66" s="7" t="s">
        <v>20</v>
      </c>
      <c r="E66" s="7">
        <v>3.5</v>
      </c>
      <c r="F66" s="7">
        <v>3.5</v>
      </c>
      <c r="G66" s="7">
        <v>3.5</v>
      </c>
      <c r="H66" s="7" t="s">
        <v>82</v>
      </c>
      <c r="I66" s="7" t="s">
        <v>39</v>
      </c>
      <c r="J66" s="12" t="s">
        <v>177</v>
      </c>
      <c r="K66" s="7" t="s">
        <v>25</v>
      </c>
      <c r="L66" s="7" t="s">
        <v>171</v>
      </c>
      <c r="M66" s="7">
        <v>0</v>
      </c>
      <c r="N66" s="7">
        <v>0</v>
      </c>
      <c r="O66" s="7"/>
      <c r="P66" s="7"/>
      <c r="Q66" s="7"/>
      <c r="R66" s="7" t="s">
        <v>450</v>
      </c>
      <c r="S66" s="7"/>
      <c r="T66" s="7"/>
      <c r="U66" s="7"/>
      <c r="V66" s="7"/>
      <c r="W66" s="7" t="s">
        <v>490</v>
      </c>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row>
    <row r="67" spans="1:245" ht="51" x14ac:dyDescent="0.2">
      <c r="A67" s="7">
        <v>55</v>
      </c>
      <c r="B67" s="12" t="s">
        <v>178</v>
      </c>
      <c r="C67" s="7" t="s">
        <v>19</v>
      </c>
      <c r="D67" s="7" t="s">
        <v>20</v>
      </c>
      <c r="E67" s="7">
        <v>3.6</v>
      </c>
      <c r="F67" s="7">
        <v>3.6</v>
      </c>
      <c r="G67" s="7">
        <v>3.6</v>
      </c>
      <c r="H67" s="7" t="s">
        <v>82</v>
      </c>
      <c r="I67" s="7" t="s">
        <v>39</v>
      </c>
      <c r="J67" s="12" t="s">
        <v>179</v>
      </c>
      <c r="K67" s="7" t="s">
        <v>25</v>
      </c>
      <c r="L67" s="7" t="s">
        <v>171</v>
      </c>
      <c r="M67" s="7">
        <v>0</v>
      </c>
      <c r="N67" s="7">
        <v>0</v>
      </c>
      <c r="O67" s="7"/>
      <c r="P67" s="7"/>
      <c r="Q67" s="7"/>
      <c r="R67" s="7" t="s">
        <v>450</v>
      </c>
      <c r="S67" s="7"/>
      <c r="T67" s="7"/>
      <c r="U67" s="7"/>
      <c r="V67" s="7"/>
      <c r="W67" s="7" t="s">
        <v>490</v>
      </c>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row>
    <row r="68" spans="1:245" ht="51" x14ac:dyDescent="0.2">
      <c r="A68" s="7">
        <v>56</v>
      </c>
      <c r="B68" s="12" t="s">
        <v>180</v>
      </c>
      <c r="C68" s="7" t="s">
        <v>19</v>
      </c>
      <c r="D68" s="7" t="s">
        <v>20</v>
      </c>
      <c r="E68" s="7">
        <v>4</v>
      </c>
      <c r="F68" s="7">
        <v>4</v>
      </c>
      <c r="G68" s="7">
        <v>4</v>
      </c>
      <c r="H68" s="7" t="s">
        <v>82</v>
      </c>
      <c r="I68" s="7" t="s">
        <v>39</v>
      </c>
      <c r="J68" s="12" t="s">
        <v>181</v>
      </c>
      <c r="K68" s="7" t="s">
        <v>25</v>
      </c>
      <c r="L68" s="7" t="s">
        <v>171</v>
      </c>
      <c r="M68" s="7">
        <v>0</v>
      </c>
      <c r="N68" s="7">
        <v>0</v>
      </c>
      <c r="O68" s="7"/>
      <c r="P68" s="7"/>
      <c r="Q68" s="7"/>
      <c r="R68" s="7" t="s">
        <v>450</v>
      </c>
      <c r="S68" s="7"/>
      <c r="T68" s="7"/>
      <c r="U68" s="7"/>
      <c r="V68" s="7"/>
      <c r="W68" s="7" t="s">
        <v>490</v>
      </c>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row>
    <row r="69" spans="1:245" ht="89.25" x14ac:dyDescent="0.2">
      <c r="A69" s="7">
        <v>57</v>
      </c>
      <c r="B69" s="12" t="s">
        <v>182</v>
      </c>
      <c r="C69" s="7" t="s">
        <v>31</v>
      </c>
      <c r="D69" s="17" t="s">
        <v>105</v>
      </c>
      <c r="E69" s="7">
        <v>15.03</v>
      </c>
      <c r="F69" s="7"/>
      <c r="G69" s="7">
        <v>15.03</v>
      </c>
      <c r="H69" s="7" t="s">
        <v>82</v>
      </c>
      <c r="I69" s="7" t="s">
        <v>183</v>
      </c>
      <c r="J69" s="12" t="s">
        <v>593</v>
      </c>
      <c r="K69" s="7" t="s">
        <v>25</v>
      </c>
      <c r="L69" s="7" t="s">
        <v>171</v>
      </c>
      <c r="M69" s="7">
        <v>0</v>
      </c>
      <c r="N69" s="7">
        <v>0</v>
      </c>
      <c r="O69" s="7"/>
      <c r="P69" s="7"/>
      <c r="Q69" s="7"/>
      <c r="R69" s="7" t="s">
        <v>450</v>
      </c>
      <c r="S69" s="25"/>
      <c r="T69" s="25"/>
      <c r="U69" s="25"/>
      <c r="V69" s="25" t="s">
        <v>594</v>
      </c>
      <c r="W69" s="6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row>
    <row r="70" spans="1:245" ht="25.5" x14ac:dyDescent="0.2">
      <c r="A70" s="5" t="s">
        <v>184</v>
      </c>
      <c r="B70" s="6" t="s">
        <v>159</v>
      </c>
      <c r="C70" s="5"/>
      <c r="D70" s="5"/>
      <c r="E70" s="5"/>
      <c r="F70" s="5"/>
      <c r="G70" s="5"/>
      <c r="H70" s="5"/>
      <c r="I70" s="5"/>
      <c r="J70" s="5"/>
      <c r="K70" s="5" t="s">
        <v>476</v>
      </c>
      <c r="L70" s="5" t="s">
        <v>476</v>
      </c>
      <c r="M70" s="5" t="s">
        <v>476</v>
      </c>
      <c r="N70" s="5" t="s">
        <v>476</v>
      </c>
      <c r="O70" s="5" t="s">
        <v>476</v>
      </c>
      <c r="P70" s="5" t="s">
        <v>476</v>
      </c>
      <c r="Q70" s="5" t="s">
        <v>476</v>
      </c>
      <c r="R70" s="5" t="s">
        <v>476</v>
      </c>
      <c r="S70" s="5" t="s">
        <v>476</v>
      </c>
      <c r="T70" s="5" t="s">
        <v>476</v>
      </c>
      <c r="U70" s="5" t="s">
        <v>476</v>
      </c>
      <c r="V70" s="5" t="s">
        <v>476</v>
      </c>
      <c r="W70" s="6" t="s">
        <v>476</v>
      </c>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row>
    <row r="71" spans="1:245" ht="51" x14ac:dyDescent="0.2">
      <c r="A71" s="7">
        <v>58</v>
      </c>
      <c r="B71" s="19" t="s">
        <v>185</v>
      </c>
      <c r="C71" s="7" t="s">
        <v>19</v>
      </c>
      <c r="D71" s="7" t="s">
        <v>20</v>
      </c>
      <c r="E71" s="18">
        <v>1.5</v>
      </c>
      <c r="F71" s="18">
        <v>1.5</v>
      </c>
      <c r="G71" s="18">
        <v>1.5</v>
      </c>
      <c r="H71" s="7" t="s">
        <v>82</v>
      </c>
      <c r="I71" s="14" t="s">
        <v>58</v>
      </c>
      <c r="J71" s="66" t="s">
        <v>602</v>
      </c>
      <c r="K71" s="20" t="s">
        <v>25</v>
      </c>
      <c r="L71" s="20" t="s">
        <v>171</v>
      </c>
      <c r="M71" s="7">
        <v>0</v>
      </c>
      <c r="N71" s="7">
        <v>0</v>
      </c>
      <c r="O71" s="7"/>
      <c r="P71" s="7"/>
      <c r="Q71" s="7"/>
      <c r="R71" s="7" t="s">
        <v>450</v>
      </c>
      <c r="S71" s="43"/>
      <c r="T71" s="43"/>
      <c r="U71" s="7"/>
      <c r="V71" s="91" t="s">
        <v>491</v>
      </c>
      <c r="W71" s="7" t="s">
        <v>490</v>
      </c>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row>
    <row r="72" spans="1:245" ht="51" x14ac:dyDescent="0.2">
      <c r="A72" s="7">
        <v>59</v>
      </c>
      <c r="B72" s="19" t="s">
        <v>186</v>
      </c>
      <c r="C72" s="7" t="s">
        <v>19</v>
      </c>
      <c r="D72" s="7" t="s">
        <v>20</v>
      </c>
      <c r="E72" s="18">
        <v>1.9</v>
      </c>
      <c r="F72" s="18">
        <v>1.9</v>
      </c>
      <c r="G72" s="18">
        <v>1.9</v>
      </c>
      <c r="H72" s="7" t="s">
        <v>82</v>
      </c>
      <c r="I72" s="14" t="s">
        <v>58</v>
      </c>
      <c r="J72" s="93" t="s">
        <v>603</v>
      </c>
      <c r="K72" s="20" t="s">
        <v>25</v>
      </c>
      <c r="L72" s="20" t="s">
        <v>171</v>
      </c>
      <c r="M72" s="7">
        <v>0</v>
      </c>
      <c r="N72" s="7">
        <v>0</v>
      </c>
      <c r="O72" s="7"/>
      <c r="P72" s="7"/>
      <c r="Q72" s="7"/>
      <c r="R72" s="7" t="s">
        <v>450</v>
      </c>
      <c r="S72" s="43"/>
      <c r="T72" s="43"/>
      <c r="U72" s="7"/>
      <c r="V72" s="25" t="s">
        <v>492</v>
      </c>
      <c r="W72" s="7" t="s">
        <v>490</v>
      </c>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row>
    <row r="73" spans="1:245" ht="51" x14ac:dyDescent="0.2">
      <c r="A73" s="7">
        <v>60</v>
      </c>
      <c r="B73" s="19" t="s">
        <v>187</v>
      </c>
      <c r="C73" s="7" t="s">
        <v>19</v>
      </c>
      <c r="D73" s="7" t="s">
        <v>20</v>
      </c>
      <c r="E73" s="18">
        <v>3.06</v>
      </c>
      <c r="F73" s="18">
        <v>3.06</v>
      </c>
      <c r="G73" s="18">
        <v>3.06</v>
      </c>
      <c r="H73" s="7" t="s">
        <v>82</v>
      </c>
      <c r="I73" s="14" t="s">
        <v>58</v>
      </c>
      <c r="J73" s="19" t="s">
        <v>601</v>
      </c>
      <c r="K73" s="20" t="s">
        <v>25</v>
      </c>
      <c r="L73" s="20" t="s">
        <v>171</v>
      </c>
      <c r="M73" s="7">
        <v>0</v>
      </c>
      <c r="N73" s="7">
        <v>0</v>
      </c>
      <c r="O73" s="7"/>
      <c r="P73" s="7"/>
      <c r="Q73" s="7"/>
      <c r="R73" s="7" t="s">
        <v>450</v>
      </c>
      <c r="S73" s="43"/>
      <c r="T73" s="43"/>
      <c r="U73" s="7"/>
      <c r="V73" s="25" t="s">
        <v>493</v>
      </c>
      <c r="W73" s="7" t="s">
        <v>490</v>
      </c>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row>
    <row r="74" spans="1:245" ht="38.25" x14ac:dyDescent="0.2">
      <c r="A74" s="7">
        <v>61</v>
      </c>
      <c r="B74" s="19" t="s">
        <v>188</v>
      </c>
      <c r="C74" s="7" t="s">
        <v>19</v>
      </c>
      <c r="D74" s="7" t="s">
        <v>20</v>
      </c>
      <c r="E74" s="18">
        <v>2.8</v>
      </c>
      <c r="F74" s="18">
        <v>2.8</v>
      </c>
      <c r="G74" s="18">
        <v>2.8</v>
      </c>
      <c r="H74" s="7" t="s">
        <v>82</v>
      </c>
      <c r="I74" s="14" t="s">
        <v>23</v>
      </c>
      <c r="J74" s="19" t="s">
        <v>189</v>
      </c>
      <c r="K74" s="20" t="s">
        <v>25</v>
      </c>
      <c r="L74" s="20" t="s">
        <v>171</v>
      </c>
      <c r="M74" s="7">
        <v>0</v>
      </c>
      <c r="N74" s="7">
        <v>0</v>
      </c>
      <c r="O74" s="7"/>
      <c r="P74" s="7"/>
      <c r="Q74" s="7"/>
      <c r="R74" s="7" t="s">
        <v>450</v>
      </c>
      <c r="S74" s="43"/>
      <c r="T74" s="43"/>
      <c r="U74" s="7"/>
      <c r="V74" s="122"/>
      <c r="W74" s="7" t="s">
        <v>490</v>
      </c>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row>
    <row r="75" spans="1:245" ht="38.25" x14ac:dyDescent="0.2">
      <c r="A75" s="7">
        <v>62</v>
      </c>
      <c r="B75" s="19" t="s">
        <v>190</v>
      </c>
      <c r="C75" s="7" t="s">
        <v>19</v>
      </c>
      <c r="D75" s="7" t="s">
        <v>20</v>
      </c>
      <c r="E75" s="18">
        <v>4.9400000000000004</v>
      </c>
      <c r="F75" s="18">
        <v>4.9400000000000004</v>
      </c>
      <c r="G75" s="18">
        <v>4.9400000000000004</v>
      </c>
      <c r="H75" s="7" t="s">
        <v>82</v>
      </c>
      <c r="I75" s="14" t="s">
        <v>23</v>
      </c>
      <c r="J75" s="19" t="s">
        <v>191</v>
      </c>
      <c r="K75" s="20" t="s">
        <v>25</v>
      </c>
      <c r="L75" s="20" t="s">
        <v>171</v>
      </c>
      <c r="M75" s="7">
        <v>0</v>
      </c>
      <c r="N75" s="7">
        <v>0</v>
      </c>
      <c r="O75" s="7"/>
      <c r="P75" s="7"/>
      <c r="Q75" s="7"/>
      <c r="R75" s="7" t="s">
        <v>450</v>
      </c>
      <c r="S75" s="43"/>
      <c r="T75" s="43"/>
      <c r="U75" s="7"/>
      <c r="V75" s="122"/>
      <c r="W75" s="7" t="s">
        <v>490</v>
      </c>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row>
    <row r="76" spans="1:245" ht="38.25" x14ac:dyDescent="0.2">
      <c r="A76" s="7">
        <v>63</v>
      </c>
      <c r="B76" s="19" t="s">
        <v>192</v>
      </c>
      <c r="C76" s="7" t="s">
        <v>19</v>
      </c>
      <c r="D76" s="7" t="s">
        <v>20</v>
      </c>
      <c r="E76" s="18">
        <v>1.51</v>
      </c>
      <c r="F76" s="18">
        <v>1.51</v>
      </c>
      <c r="G76" s="18">
        <v>1.51</v>
      </c>
      <c r="H76" s="7" t="s">
        <v>82</v>
      </c>
      <c r="I76" s="14" t="s">
        <v>193</v>
      </c>
      <c r="J76" s="19" t="s">
        <v>194</v>
      </c>
      <c r="K76" s="20" t="s">
        <v>25</v>
      </c>
      <c r="L76" s="20" t="s">
        <v>171</v>
      </c>
      <c r="M76" s="7">
        <v>0</v>
      </c>
      <c r="N76" s="7">
        <v>0</v>
      </c>
      <c r="O76" s="7"/>
      <c r="P76" s="7"/>
      <c r="Q76" s="7"/>
      <c r="R76" s="7" t="s">
        <v>450</v>
      </c>
      <c r="S76" s="43"/>
      <c r="T76" s="43"/>
      <c r="U76" s="7"/>
      <c r="V76" s="122"/>
      <c r="W76" s="7" t="s">
        <v>490</v>
      </c>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row>
    <row r="77" spans="1:245" ht="38.25" x14ac:dyDescent="0.2">
      <c r="A77" s="7">
        <v>64</v>
      </c>
      <c r="B77" s="49" t="s">
        <v>195</v>
      </c>
      <c r="C77" s="7" t="s">
        <v>19</v>
      </c>
      <c r="D77" s="7" t="s">
        <v>20</v>
      </c>
      <c r="E77" s="18">
        <v>1.45</v>
      </c>
      <c r="F77" s="18">
        <v>1.45</v>
      </c>
      <c r="G77" s="18">
        <v>1.45</v>
      </c>
      <c r="H77" s="7" t="s">
        <v>82</v>
      </c>
      <c r="I77" s="14" t="s">
        <v>23</v>
      </c>
      <c r="J77" s="19" t="s">
        <v>196</v>
      </c>
      <c r="K77" s="20" t="s">
        <v>25</v>
      </c>
      <c r="L77" s="20" t="s">
        <v>171</v>
      </c>
      <c r="M77" s="77">
        <v>1.45</v>
      </c>
      <c r="N77" s="77">
        <v>100</v>
      </c>
      <c r="O77" s="77"/>
      <c r="P77" s="77"/>
      <c r="Q77" s="77"/>
      <c r="R77" s="77" t="s">
        <v>450</v>
      </c>
      <c r="S77" s="77"/>
      <c r="T77" s="77"/>
      <c r="U77" s="77"/>
      <c r="V77" s="7"/>
      <c r="W77" s="67"/>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row>
    <row r="78" spans="1:245" ht="76.5" x14ac:dyDescent="0.2">
      <c r="A78" s="7">
        <v>65</v>
      </c>
      <c r="B78" s="21" t="s">
        <v>197</v>
      </c>
      <c r="C78" s="21" t="s">
        <v>31</v>
      </c>
      <c r="D78" s="7" t="s">
        <v>105</v>
      </c>
      <c r="E78" s="21">
        <v>15.21</v>
      </c>
      <c r="F78" s="7">
        <v>12.84</v>
      </c>
      <c r="G78" s="9">
        <v>15.21</v>
      </c>
      <c r="H78" s="7" t="s">
        <v>82</v>
      </c>
      <c r="I78" s="7" t="s">
        <v>198</v>
      </c>
      <c r="J78" s="19" t="s">
        <v>199</v>
      </c>
      <c r="K78" s="20" t="s">
        <v>25</v>
      </c>
      <c r="L78" s="20" t="s">
        <v>171</v>
      </c>
      <c r="M78" s="77">
        <v>0</v>
      </c>
      <c r="N78" s="77">
        <v>0</v>
      </c>
      <c r="O78" s="77"/>
      <c r="P78" s="77"/>
      <c r="Q78" s="77"/>
      <c r="R78" s="77" t="s">
        <v>450</v>
      </c>
      <c r="S78" s="43"/>
      <c r="T78" s="43"/>
      <c r="U78" s="43"/>
      <c r="V78" s="122"/>
      <c r="W78" s="67"/>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row>
    <row r="79" spans="1:245" ht="51" x14ac:dyDescent="0.2">
      <c r="A79" s="7">
        <v>66</v>
      </c>
      <c r="B79" s="12" t="s">
        <v>200</v>
      </c>
      <c r="C79" s="7" t="s">
        <v>31</v>
      </c>
      <c r="D79" s="7" t="s">
        <v>162</v>
      </c>
      <c r="E79" s="7">
        <v>1.44</v>
      </c>
      <c r="F79" s="7">
        <v>0.8</v>
      </c>
      <c r="G79" s="7">
        <v>0.8</v>
      </c>
      <c r="H79" s="7" t="s">
        <v>82</v>
      </c>
      <c r="I79" s="7" t="s">
        <v>106</v>
      </c>
      <c r="J79" s="12" t="s">
        <v>201</v>
      </c>
      <c r="K79" s="7" t="s">
        <v>25</v>
      </c>
      <c r="L79" s="7" t="s">
        <v>171</v>
      </c>
      <c r="M79" s="77">
        <v>0</v>
      </c>
      <c r="N79" s="77">
        <v>0</v>
      </c>
      <c r="O79" s="77"/>
      <c r="P79" s="77"/>
      <c r="Q79" s="77"/>
      <c r="R79" s="77" t="s">
        <v>450</v>
      </c>
      <c r="S79" s="77"/>
      <c r="T79" s="77"/>
      <c r="U79" s="77"/>
      <c r="V79" s="7"/>
      <c r="W79" s="77" t="s">
        <v>469</v>
      </c>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row>
    <row r="80" spans="1:245" ht="51" x14ac:dyDescent="0.2">
      <c r="A80" s="7">
        <v>67</v>
      </c>
      <c r="B80" s="12" t="s">
        <v>202</v>
      </c>
      <c r="C80" s="7" t="s">
        <v>31</v>
      </c>
      <c r="D80" s="7" t="s">
        <v>162</v>
      </c>
      <c r="E80" s="7">
        <v>6.7</v>
      </c>
      <c r="F80" s="7">
        <v>5</v>
      </c>
      <c r="G80" s="7">
        <v>5</v>
      </c>
      <c r="H80" s="7" t="s">
        <v>82</v>
      </c>
      <c r="I80" s="7" t="s">
        <v>203</v>
      </c>
      <c r="J80" s="12" t="s">
        <v>201</v>
      </c>
      <c r="K80" s="7" t="s">
        <v>25</v>
      </c>
      <c r="L80" s="7" t="s">
        <v>171</v>
      </c>
      <c r="M80" s="77">
        <v>0</v>
      </c>
      <c r="N80" s="77">
        <v>0</v>
      </c>
      <c r="O80" s="77"/>
      <c r="P80" s="77"/>
      <c r="Q80" s="77"/>
      <c r="R80" s="77" t="s">
        <v>450</v>
      </c>
      <c r="S80" s="77"/>
      <c r="T80" s="77"/>
      <c r="U80" s="77"/>
      <c r="V80" s="7"/>
      <c r="W80" s="77" t="s">
        <v>470</v>
      </c>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row>
    <row r="81" spans="1:205" ht="51" x14ac:dyDescent="0.2">
      <c r="A81" s="7">
        <v>68</v>
      </c>
      <c r="B81" s="12" t="s">
        <v>204</v>
      </c>
      <c r="C81" s="7" t="s">
        <v>31</v>
      </c>
      <c r="D81" s="7" t="s">
        <v>162</v>
      </c>
      <c r="E81" s="7">
        <v>2.2000000000000002</v>
      </c>
      <c r="F81" s="7">
        <v>1.8</v>
      </c>
      <c r="G81" s="7">
        <v>2</v>
      </c>
      <c r="H81" s="7" t="s">
        <v>82</v>
      </c>
      <c r="I81" s="7" t="s">
        <v>54</v>
      </c>
      <c r="J81" s="12" t="s">
        <v>201</v>
      </c>
      <c r="K81" s="7" t="s">
        <v>25</v>
      </c>
      <c r="L81" s="7" t="s">
        <v>171</v>
      </c>
      <c r="M81" s="77">
        <v>0</v>
      </c>
      <c r="N81" s="77">
        <v>0</v>
      </c>
      <c r="O81" s="77"/>
      <c r="P81" s="77"/>
      <c r="Q81" s="77"/>
      <c r="R81" s="77" t="s">
        <v>450</v>
      </c>
      <c r="S81" s="77"/>
      <c r="T81" s="77"/>
      <c r="U81" s="77"/>
      <c r="V81" s="7"/>
      <c r="W81" s="77" t="s">
        <v>469</v>
      </c>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row>
    <row r="82" spans="1:205" ht="51" x14ac:dyDescent="0.2">
      <c r="A82" s="7">
        <v>69</v>
      </c>
      <c r="B82" s="12" t="s">
        <v>205</v>
      </c>
      <c r="C82" s="7" t="s">
        <v>31</v>
      </c>
      <c r="D82" s="7" t="s">
        <v>162</v>
      </c>
      <c r="E82" s="7">
        <v>3.3</v>
      </c>
      <c r="F82" s="7">
        <v>2.5</v>
      </c>
      <c r="G82" s="7">
        <v>2.9</v>
      </c>
      <c r="H82" s="7" t="s">
        <v>82</v>
      </c>
      <c r="I82" s="7" t="s">
        <v>206</v>
      </c>
      <c r="J82" s="12" t="s">
        <v>201</v>
      </c>
      <c r="K82" s="7" t="s">
        <v>25</v>
      </c>
      <c r="L82" s="7" t="s">
        <v>171</v>
      </c>
      <c r="M82" s="77">
        <v>0</v>
      </c>
      <c r="N82" s="77">
        <v>0</v>
      </c>
      <c r="O82" s="77"/>
      <c r="P82" s="77"/>
      <c r="Q82" s="77"/>
      <c r="R82" s="77" t="s">
        <v>450</v>
      </c>
      <c r="S82" s="77"/>
      <c r="T82" s="77"/>
      <c r="U82" s="77"/>
      <c r="V82" s="7"/>
      <c r="W82" s="77" t="s">
        <v>464</v>
      </c>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row>
    <row r="83" spans="1:205" ht="51" x14ac:dyDescent="0.2">
      <c r="A83" s="7">
        <v>70</v>
      </c>
      <c r="B83" s="12" t="s">
        <v>207</v>
      </c>
      <c r="C83" s="7" t="s">
        <v>31</v>
      </c>
      <c r="D83" s="7" t="s">
        <v>162</v>
      </c>
      <c r="E83" s="7">
        <v>1.7</v>
      </c>
      <c r="F83" s="7">
        <v>0.6</v>
      </c>
      <c r="G83" s="7">
        <v>0.8</v>
      </c>
      <c r="H83" s="7" t="s">
        <v>82</v>
      </c>
      <c r="I83" s="7" t="s">
        <v>42</v>
      </c>
      <c r="J83" s="12" t="s">
        <v>201</v>
      </c>
      <c r="K83" s="7" t="s">
        <v>25</v>
      </c>
      <c r="L83" s="7" t="s">
        <v>171</v>
      </c>
      <c r="M83" s="77">
        <v>0</v>
      </c>
      <c r="N83" s="77">
        <v>0</v>
      </c>
      <c r="O83" s="77"/>
      <c r="P83" s="77"/>
      <c r="Q83" s="77"/>
      <c r="R83" s="77" t="s">
        <v>450</v>
      </c>
      <c r="S83" s="77"/>
      <c r="T83" s="77"/>
      <c r="U83" s="77"/>
      <c r="V83" s="7"/>
      <c r="W83" s="77" t="s">
        <v>470</v>
      </c>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row>
    <row r="84" spans="1:205" ht="51" x14ac:dyDescent="0.2">
      <c r="A84" s="7">
        <v>71</v>
      </c>
      <c r="B84" s="12" t="s">
        <v>208</v>
      </c>
      <c r="C84" s="7" t="s">
        <v>31</v>
      </c>
      <c r="D84" s="7" t="s">
        <v>162</v>
      </c>
      <c r="E84" s="7">
        <v>6.1</v>
      </c>
      <c r="F84" s="7">
        <v>4.7</v>
      </c>
      <c r="G84" s="7">
        <v>5.2</v>
      </c>
      <c r="H84" s="7" t="s">
        <v>82</v>
      </c>
      <c r="I84" s="7" t="s">
        <v>32</v>
      </c>
      <c r="J84" s="12" t="s">
        <v>201</v>
      </c>
      <c r="K84" s="7" t="s">
        <v>25</v>
      </c>
      <c r="L84" s="7" t="s">
        <v>171</v>
      </c>
      <c r="M84" s="77">
        <v>0</v>
      </c>
      <c r="N84" s="77">
        <v>0</v>
      </c>
      <c r="O84" s="77"/>
      <c r="P84" s="77"/>
      <c r="Q84" s="77"/>
      <c r="R84" s="77" t="s">
        <v>450</v>
      </c>
      <c r="S84" s="118"/>
      <c r="T84" s="118"/>
      <c r="U84" s="118"/>
      <c r="V84" s="25"/>
      <c r="W84" s="94" t="s">
        <v>471</v>
      </c>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row>
    <row r="85" spans="1:205" ht="51" x14ac:dyDescent="0.2">
      <c r="A85" s="7">
        <v>72</v>
      </c>
      <c r="B85" s="12" t="s">
        <v>209</v>
      </c>
      <c r="C85" s="7" t="s">
        <v>31</v>
      </c>
      <c r="D85" s="7" t="s">
        <v>162</v>
      </c>
      <c r="E85" s="7">
        <v>4.3</v>
      </c>
      <c r="F85" s="7">
        <v>3.6</v>
      </c>
      <c r="G85" s="7">
        <v>3.6</v>
      </c>
      <c r="H85" s="7" t="s">
        <v>82</v>
      </c>
      <c r="I85" s="7" t="s">
        <v>210</v>
      </c>
      <c r="J85" s="22" t="s">
        <v>201</v>
      </c>
      <c r="K85" s="7" t="s">
        <v>25</v>
      </c>
      <c r="L85" s="7" t="s">
        <v>171</v>
      </c>
      <c r="M85" s="77">
        <v>0.99</v>
      </c>
      <c r="N85" s="119">
        <v>2.3E-3</v>
      </c>
      <c r="O85" s="77"/>
      <c r="P85" s="77"/>
      <c r="Q85" s="77"/>
      <c r="R85" s="77" t="s">
        <v>450</v>
      </c>
      <c r="S85" s="77"/>
      <c r="T85" s="77"/>
      <c r="U85" s="77"/>
      <c r="V85" s="7"/>
      <c r="W85" s="77" t="s">
        <v>472</v>
      </c>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row>
    <row r="86" spans="1:205" ht="51" x14ac:dyDescent="0.2">
      <c r="A86" s="7">
        <v>73</v>
      </c>
      <c r="B86" s="12" t="s">
        <v>211</v>
      </c>
      <c r="C86" s="7" t="s">
        <v>31</v>
      </c>
      <c r="D86" s="7" t="s">
        <v>162</v>
      </c>
      <c r="E86" s="7">
        <v>2.8</v>
      </c>
      <c r="F86" s="7">
        <v>1</v>
      </c>
      <c r="G86" s="7">
        <v>1.2</v>
      </c>
      <c r="H86" s="7" t="s">
        <v>82</v>
      </c>
      <c r="I86" s="7" t="s">
        <v>72</v>
      </c>
      <c r="J86" s="22" t="s">
        <v>201</v>
      </c>
      <c r="K86" s="7" t="s">
        <v>25</v>
      </c>
      <c r="L86" s="7" t="s">
        <v>171</v>
      </c>
      <c r="M86" s="77">
        <v>0</v>
      </c>
      <c r="N86" s="77">
        <v>0</v>
      </c>
      <c r="O86" s="77"/>
      <c r="P86" s="77"/>
      <c r="Q86" s="77"/>
      <c r="R86" s="77" t="s">
        <v>450</v>
      </c>
      <c r="S86" s="77"/>
      <c r="T86" s="77"/>
      <c r="U86" s="77"/>
      <c r="V86" s="7"/>
      <c r="W86" s="77" t="s">
        <v>470</v>
      </c>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row>
    <row r="87" spans="1:205" ht="51" x14ac:dyDescent="0.2">
      <c r="A87" s="7">
        <v>74</v>
      </c>
      <c r="B87" s="19" t="s">
        <v>212</v>
      </c>
      <c r="C87" s="7" t="s">
        <v>19</v>
      </c>
      <c r="D87" s="7" t="s">
        <v>20</v>
      </c>
      <c r="E87" s="18">
        <v>1.3</v>
      </c>
      <c r="F87" s="18">
        <v>1.3</v>
      </c>
      <c r="G87" s="18">
        <v>1.3</v>
      </c>
      <c r="H87" s="7" t="s">
        <v>82</v>
      </c>
      <c r="I87" s="14" t="s">
        <v>213</v>
      </c>
      <c r="J87" s="90" t="s">
        <v>604</v>
      </c>
      <c r="K87" s="7" t="s">
        <v>25</v>
      </c>
      <c r="L87" s="7" t="s">
        <v>171</v>
      </c>
      <c r="M87" s="77">
        <v>0</v>
      </c>
      <c r="N87" s="77">
        <v>0</v>
      </c>
      <c r="O87" s="77"/>
      <c r="P87" s="77"/>
      <c r="Q87" s="77"/>
      <c r="R87" s="77" t="s">
        <v>450</v>
      </c>
      <c r="S87" s="43"/>
      <c r="T87" s="43"/>
      <c r="U87" s="7"/>
      <c r="V87" s="91" t="s">
        <v>494</v>
      </c>
      <c r="W87" s="7" t="s">
        <v>490</v>
      </c>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row>
    <row r="88" spans="1:205" ht="51" x14ac:dyDescent="0.2">
      <c r="A88" s="7">
        <v>75</v>
      </c>
      <c r="B88" s="12" t="s">
        <v>214</v>
      </c>
      <c r="C88" s="7" t="s">
        <v>31</v>
      </c>
      <c r="D88" s="7" t="s">
        <v>20</v>
      </c>
      <c r="E88" s="18">
        <v>0.03</v>
      </c>
      <c r="F88" s="18">
        <v>0.03</v>
      </c>
      <c r="G88" s="18">
        <v>0.03</v>
      </c>
      <c r="H88" s="7" t="s">
        <v>82</v>
      </c>
      <c r="I88" s="14" t="s">
        <v>75</v>
      </c>
      <c r="J88" s="120" t="s">
        <v>605</v>
      </c>
      <c r="K88" s="7" t="s">
        <v>25</v>
      </c>
      <c r="L88" s="7" t="s">
        <v>171</v>
      </c>
      <c r="M88" s="77">
        <v>0</v>
      </c>
      <c r="N88" s="77">
        <v>0</v>
      </c>
      <c r="O88" s="77"/>
      <c r="P88" s="77"/>
      <c r="Q88" s="77"/>
      <c r="R88" s="77" t="s">
        <v>450</v>
      </c>
      <c r="S88" s="43"/>
      <c r="T88" s="43"/>
      <c r="U88" s="7"/>
      <c r="V88" s="25" t="s">
        <v>495</v>
      </c>
      <c r="W88" s="7" t="s">
        <v>490</v>
      </c>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row>
    <row r="89" spans="1:205" ht="51" x14ac:dyDescent="0.2">
      <c r="A89" s="7">
        <v>76</v>
      </c>
      <c r="B89" s="12" t="s">
        <v>215</v>
      </c>
      <c r="C89" s="7" t="s">
        <v>19</v>
      </c>
      <c r="D89" s="7" t="s">
        <v>20</v>
      </c>
      <c r="E89" s="18">
        <v>1</v>
      </c>
      <c r="F89" s="18">
        <v>1</v>
      </c>
      <c r="G89" s="18">
        <v>1</v>
      </c>
      <c r="H89" s="7" t="s">
        <v>82</v>
      </c>
      <c r="I89" s="14" t="s">
        <v>75</v>
      </c>
      <c r="J89" s="90" t="s">
        <v>607</v>
      </c>
      <c r="K89" s="7" t="s">
        <v>25</v>
      </c>
      <c r="L89" s="7" t="s">
        <v>171</v>
      </c>
      <c r="M89" s="77">
        <v>0</v>
      </c>
      <c r="N89" s="77">
        <v>0</v>
      </c>
      <c r="O89" s="77"/>
      <c r="P89" s="77"/>
      <c r="Q89" s="77"/>
      <c r="R89" s="77" t="s">
        <v>450</v>
      </c>
      <c r="S89" s="43"/>
      <c r="T89" s="43"/>
      <c r="U89" s="7"/>
      <c r="V89" s="91" t="s">
        <v>496</v>
      </c>
      <c r="W89" s="7" t="s">
        <v>490</v>
      </c>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row>
    <row r="90" spans="1:205" ht="51" x14ac:dyDescent="0.2">
      <c r="A90" s="7">
        <v>77</v>
      </c>
      <c r="B90" s="12" t="s">
        <v>216</v>
      </c>
      <c r="C90" s="7" t="s">
        <v>19</v>
      </c>
      <c r="D90" s="7" t="s">
        <v>20</v>
      </c>
      <c r="E90" s="18">
        <v>1.65</v>
      </c>
      <c r="F90" s="18">
        <v>1.65</v>
      </c>
      <c r="G90" s="18">
        <v>1.65</v>
      </c>
      <c r="H90" s="7" t="s">
        <v>82</v>
      </c>
      <c r="I90" s="14" t="s">
        <v>217</v>
      </c>
      <c r="J90" s="93" t="s">
        <v>606</v>
      </c>
      <c r="K90" s="7" t="s">
        <v>25</v>
      </c>
      <c r="L90" s="7" t="s">
        <v>171</v>
      </c>
      <c r="M90" s="77">
        <v>0</v>
      </c>
      <c r="N90" s="77">
        <v>0</v>
      </c>
      <c r="O90" s="77"/>
      <c r="P90" s="77" t="s">
        <v>450</v>
      </c>
      <c r="Q90" s="77" t="s">
        <v>450</v>
      </c>
      <c r="R90" s="77" t="s">
        <v>450</v>
      </c>
      <c r="S90" s="43"/>
      <c r="T90" s="43"/>
      <c r="U90" s="7"/>
      <c r="V90" s="25" t="s">
        <v>497</v>
      </c>
      <c r="W90" s="7" t="s">
        <v>490</v>
      </c>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row>
    <row r="91" spans="1:205" ht="63.75" x14ac:dyDescent="0.2">
      <c r="A91" s="7">
        <v>78</v>
      </c>
      <c r="B91" s="23" t="s">
        <v>218</v>
      </c>
      <c r="C91" s="7" t="s">
        <v>19</v>
      </c>
      <c r="D91" s="7" t="s">
        <v>20</v>
      </c>
      <c r="E91" s="24">
        <v>5.3</v>
      </c>
      <c r="F91" s="24">
        <v>5.3</v>
      </c>
      <c r="G91" s="24">
        <v>5.3</v>
      </c>
      <c r="H91" s="7" t="s">
        <v>82</v>
      </c>
      <c r="I91" s="7" t="s">
        <v>219</v>
      </c>
      <c r="J91" s="12" t="s">
        <v>220</v>
      </c>
      <c r="K91" s="7" t="s">
        <v>25</v>
      </c>
      <c r="L91" s="7" t="s">
        <v>171</v>
      </c>
      <c r="M91" s="77">
        <v>0</v>
      </c>
      <c r="N91" s="77">
        <v>0</v>
      </c>
      <c r="O91" s="77"/>
      <c r="P91" s="77"/>
      <c r="Q91" s="77"/>
      <c r="R91" s="77" t="s">
        <v>450</v>
      </c>
      <c r="S91" s="43"/>
      <c r="T91" s="43"/>
      <c r="U91" s="7"/>
      <c r="V91" s="122"/>
      <c r="W91" s="7" t="s">
        <v>490</v>
      </c>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row>
    <row r="92" spans="1:205" ht="63.75" x14ac:dyDescent="0.2">
      <c r="A92" s="7">
        <v>79</v>
      </c>
      <c r="B92" s="23" t="s">
        <v>221</v>
      </c>
      <c r="C92" s="7" t="s">
        <v>19</v>
      </c>
      <c r="D92" s="7" t="s">
        <v>20</v>
      </c>
      <c r="E92" s="24">
        <v>5.9</v>
      </c>
      <c r="F92" s="24">
        <v>5.9</v>
      </c>
      <c r="G92" s="24">
        <v>5.9</v>
      </c>
      <c r="H92" s="7" t="s">
        <v>82</v>
      </c>
      <c r="I92" s="7" t="s">
        <v>219</v>
      </c>
      <c r="J92" s="12" t="s">
        <v>220</v>
      </c>
      <c r="K92" s="7" t="s">
        <v>25</v>
      </c>
      <c r="L92" s="7" t="s">
        <v>171</v>
      </c>
      <c r="M92" s="77">
        <v>0</v>
      </c>
      <c r="N92" s="77">
        <v>0</v>
      </c>
      <c r="O92" s="77"/>
      <c r="P92" s="77"/>
      <c r="Q92" s="77"/>
      <c r="R92" s="77" t="s">
        <v>450</v>
      </c>
      <c r="S92" s="43"/>
      <c r="T92" s="43"/>
      <c r="U92" s="7"/>
      <c r="V92" s="122"/>
      <c r="W92" s="7" t="s">
        <v>490</v>
      </c>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row>
    <row r="93" spans="1:205" ht="63.75" x14ac:dyDescent="0.2">
      <c r="A93" s="7">
        <v>80</v>
      </c>
      <c r="B93" s="23" t="s">
        <v>222</v>
      </c>
      <c r="C93" s="7" t="s">
        <v>19</v>
      </c>
      <c r="D93" s="7" t="s">
        <v>20</v>
      </c>
      <c r="E93" s="24">
        <v>9</v>
      </c>
      <c r="F93" s="24">
        <v>9</v>
      </c>
      <c r="G93" s="24">
        <v>9</v>
      </c>
      <c r="H93" s="7" t="s">
        <v>82</v>
      </c>
      <c r="I93" s="7" t="s">
        <v>219</v>
      </c>
      <c r="J93" s="12" t="s">
        <v>220</v>
      </c>
      <c r="K93" s="7" t="s">
        <v>25</v>
      </c>
      <c r="L93" s="7" t="s">
        <v>171</v>
      </c>
      <c r="M93" s="77">
        <v>0</v>
      </c>
      <c r="N93" s="77">
        <v>0</v>
      </c>
      <c r="O93" s="77"/>
      <c r="P93" s="77"/>
      <c r="Q93" s="77"/>
      <c r="R93" s="77" t="s">
        <v>450</v>
      </c>
      <c r="S93" s="43"/>
      <c r="T93" s="43"/>
      <c r="U93" s="7"/>
      <c r="V93" s="122"/>
      <c r="W93" s="7" t="s">
        <v>490</v>
      </c>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row>
    <row r="94" spans="1:205" ht="63.75" x14ac:dyDescent="0.2">
      <c r="A94" s="7">
        <v>81</v>
      </c>
      <c r="B94" s="23" t="s">
        <v>223</v>
      </c>
      <c r="C94" s="7" t="s">
        <v>19</v>
      </c>
      <c r="D94" s="7" t="s">
        <v>20</v>
      </c>
      <c r="E94" s="24">
        <v>16.399999999999999</v>
      </c>
      <c r="F94" s="24">
        <v>16.399999999999999</v>
      </c>
      <c r="G94" s="24">
        <v>16.399999999999999</v>
      </c>
      <c r="H94" s="7" t="s">
        <v>82</v>
      </c>
      <c r="I94" s="7" t="s">
        <v>219</v>
      </c>
      <c r="J94" s="12" t="s">
        <v>220</v>
      </c>
      <c r="K94" s="7" t="s">
        <v>25</v>
      </c>
      <c r="L94" s="7" t="s">
        <v>171</v>
      </c>
      <c r="M94" s="77">
        <v>0</v>
      </c>
      <c r="N94" s="77">
        <v>0</v>
      </c>
      <c r="O94" s="77"/>
      <c r="P94" s="77"/>
      <c r="Q94" s="77"/>
      <c r="R94" s="77" t="s">
        <v>450</v>
      </c>
      <c r="S94" s="43"/>
      <c r="T94" s="43"/>
      <c r="U94" s="7"/>
      <c r="V94" s="122"/>
      <c r="W94" s="7" t="s">
        <v>490</v>
      </c>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row>
    <row r="95" spans="1:205" x14ac:dyDescent="0.2">
      <c r="A95" s="5" t="s">
        <v>224</v>
      </c>
      <c r="B95" s="6" t="s">
        <v>225</v>
      </c>
      <c r="C95" s="5"/>
      <c r="D95" s="5"/>
      <c r="E95" s="5"/>
      <c r="F95" s="5"/>
      <c r="G95" s="5"/>
      <c r="H95" s="5"/>
      <c r="I95" s="5"/>
      <c r="J95" s="5"/>
      <c r="K95" s="5" t="s">
        <v>476</v>
      </c>
      <c r="L95" s="5" t="s">
        <v>476</v>
      </c>
      <c r="M95" s="5" t="s">
        <v>476</v>
      </c>
      <c r="N95" s="5" t="s">
        <v>476</v>
      </c>
      <c r="O95" s="5" t="s">
        <v>476</v>
      </c>
      <c r="P95" s="5" t="s">
        <v>476</v>
      </c>
      <c r="Q95" s="5" t="s">
        <v>476</v>
      </c>
      <c r="R95" s="5" t="s">
        <v>476</v>
      </c>
      <c r="S95" s="5" t="s">
        <v>476</v>
      </c>
      <c r="T95" s="5" t="s">
        <v>476</v>
      </c>
      <c r="U95" s="5" t="s">
        <v>476</v>
      </c>
      <c r="V95" s="5" t="s">
        <v>476</v>
      </c>
      <c r="W95" s="6" t="s">
        <v>476</v>
      </c>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row>
    <row r="96" spans="1:205" ht="25.5" x14ac:dyDescent="0.2">
      <c r="A96" s="5" t="s">
        <v>226</v>
      </c>
      <c r="B96" s="6" t="s">
        <v>17</v>
      </c>
      <c r="C96" s="5"/>
      <c r="D96" s="5"/>
      <c r="E96" s="5"/>
      <c r="F96" s="5"/>
      <c r="G96" s="5"/>
      <c r="H96" s="5"/>
      <c r="I96" s="5"/>
      <c r="J96" s="5"/>
      <c r="K96" s="5" t="s">
        <v>476</v>
      </c>
      <c r="L96" s="5" t="s">
        <v>476</v>
      </c>
      <c r="M96" s="5" t="s">
        <v>476</v>
      </c>
      <c r="N96" s="5" t="s">
        <v>476</v>
      </c>
      <c r="O96" s="5" t="s">
        <v>476</v>
      </c>
      <c r="P96" s="5" t="s">
        <v>476</v>
      </c>
      <c r="Q96" s="5" t="s">
        <v>476</v>
      </c>
      <c r="R96" s="5" t="s">
        <v>476</v>
      </c>
      <c r="S96" s="5" t="s">
        <v>476</v>
      </c>
      <c r="T96" s="5" t="s">
        <v>476</v>
      </c>
      <c r="U96" s="5" t="s">
        <v>476</v>
      </c>
      <c r="V96" s="5" t="s">
        <v>476</v>
      </c>
      <c r="W96" s="6" t="s">
        <v>476</v>
      </c>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row>
    <row r="97" spans="1:205" ht="51" x14ac:dyDescent="0.2">
      <c r="A97" s="7">
        <v>82</v>
      </c>
      <c r="B97" s="12" t="s">
        <v>227</v>
      </c>
      <c r="C97" s="7" t="s">
        <v>228</v>
      </c>
      <c r="D97" s="7" t="s">
        <v>229</v>
      </c>
      <c r="E97" s="7">
        <v>0.6</v>
      </c>
      <c r="F97" s="7"/>
      <c r="G97" s="7">
        <v>0.6</v>
      </c>
      <c r="H97" s="7" t="s">
        <v>22</v>
      </c>
      <c r="I97" s="7" t="s">
        <v>75</v>
      </c>
      <c r="J97" s="12" t="s">
        <v>230</v>
      </c>
      <c r="K97" s="7" t="s">
        <v>25</v>
      </c>
      <c r="L97" s="7">
        <v>2</v>
      </c>
      <c r="M97" s="7">
        <v>0</v>
      </c>
      <c r="N97" s="7">
        <v>0</v>
      </c>
      <c r="O97" s="7"/>
      <c r="P97" s="7"/>
      <c r="Q97" s="7"/>
      <c r="R97" s="7" t="s">
        <v>450</v>
      </c>
      <c r="S97" s="7"/>
      <c r="T97" s="7"/>
      <c r="U97" s="7"/>
      <c r="V97" s="7"/>
      <c r="W97" s="12"/>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row>
    <row r="98" spans="1:205" ht="63.75" x14ac:dyDescent="0.2">
      <c r="A98" s="7">
        <v>83</v>
      </c>
      <c r="B98" s="12" t="s">
        <v>231</v>
      </c>
      <c r="C98" s="7" t="s">
        <v>35</v>
      </c>
      <c r="D98" s="7" t="s">
        <v>232</v>
      </c>
      <c r="E98" s="13">
        <v>0.2</v>
      </c>
      <c r="F98" s="13"/>
      <c r="G98" s="9">
        <v>0.2</v>
      </c>
      <c r="H98" s="7" t="s">
        <v>22</v>
      </c>
      <c r="I98" s="7" t="s">
        <v>233</v>
      </c>
      <c r="J98" s="12" t="s">
        <v>234</v>
      </c>
      <c r="K98" s="7" t="s">
        <v>25</v>
      </c>
      <c r="L98" s="7">
        <v>2</v>
      </c>
      <c r="M98" s="7">
        <v>0</v>
      </c>
      <c r="N98" s="7">
        <v>0</v>
      </c>
      <c r="O98" s="7"/>
      <c r="P98" s="7"/>
      <c r="Q98" s="7"/>
      <c r="R98" s="7" t="s">
        <v>450</v>
      </c>
      <c r="S98" s="7"/>
      <c r="T98" s="7"/>
      <c r="U98" s="7"/>
      <c r="V98" s="7"/>
      <c r="W98" s="12"/>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row>
    <row r="99" spans="1:205" ht="102" x14ac:dyDescent="0.2">
      <c r="A99" s="7">
        <v>84</v>
      </c>
      <c r="B99" s="8" t="s">
        <v>235</v>
      </c>
      <c r="C99" s="14" t="s">
        <v>228</v>
      </c>
      <c r="D99" s="14" t="s">
        <v>236</v>
      </c>
      <c r="E99" s="14">
        <v>0.06</v>
      </c>
      <c r="F99" s="14">
        <v>0.03</v>
      </c>
      <c r="G99" s="14">
        <v>0.06</v>
      </c>
      <c r="H99" s="14" t="s">
        <v>82</v>
      </c>
      <c r="I99" s="14" t="s">
        <v>237</v>
      </c>
      <c r="J99" s="8" t="s">
        <v>238</v>
      </c>
      <c r="K99" s="7" t="s">
        <v>25</v>
      </c>
      <c r="L99" s="7">
        <v>2</v>
      </c>
      <c r="M99" s="12"/>
      <c r="N99" s="12"/>
      <c r="O99" s="7" t="s">
        <v>450</v>
      </c>
      <c r="P99" s="12"/>
      <c r="Q99" s="12"/>
      <c r="R99" s="12"/>
      <c r="S99" s="12"/>
      <c r="T99" s="12"/>
      <c r="U99" s="12"/>
      <c r="V99" s="12"/>
      <c r="W99" s="12" t="s">
        <v>585</v>
      </c>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row>
    <row r="100" spans="1:205" ht="51" x14ac:dyDescent="0.2">
      <c r="A100" s="7">
        <v>85</v>
      </c>
      <c r="B100" s="8" t="s">
        <v>239</v>
      </c>
      <c r="C100" s="14" t="s">
        <v>228</v>
      </c>
      <c r="D100" s="14" t="s">
        <v>236</v>
      </c>
      <c r="E100" s="14">
        <v>0.03</v>
      </c>
      <c r="F100" s="14">
        <v>0.01</v>
      </c>
      <c r="G100" s="14">
        <v>0.03</v>
      </c>
      <c r="H100" s="14" t="s">
        <v>82</v>
      </c>
      <c r="I100" s="14" t="s">
        <v>240</v>
      </c>
      <c r="J100" s="8" t="s">
        <v>238</v>
      </c>
      <c r="K100" s="7" t="s">
        <v>25</v>
      </c>
      <c r="L100" s="7">
        <v>2</v>
      </c>
      <c r="M100" s="12"/>
      <c r="N100" s="12"/>
      <c r="O100" s="7" t="s">
        <v>450</v>
      </c>
      <c r="P100" s="12"/>
      <c r="Q100" s="12"/>
      <c r="R100" s="12"/>
      <c r="S100" s="12"/>
      <c r="T100" s="12"/>
      <c r="U100" s="12"/>
      <c r="V100" s="12"/>
      <c r="W100" s="12" t="s">
        <v>585</v>
      </c>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row>
    <row r="101" spans="1:205" ht="51" x14ac:dyDescent="0.2">
      <c r="A101" s="7">
        <v>86</v>
      </c>
      <c r="B101" s="8" t="s">
        <v>241</v>
      </c>
      <c r="C101" s="14" t="s">
        <v>228</v>
      </c>
      <c r="D101" s="14" t="s">
        <v>236</v>
      </c>
      <c r="E101" s="14">
        <v>0.15</v>
      </c>
      <c r="F101" s="14">
        <v>0.01</v>
      </c>
      <c r="G101" s="14">
        <v>0.01</v>
      </c>
      <c r="H101" s="14" t="s">
        <v>82</v>
      </c>
      <c r="I101" s="14" t="s">
        <v>242</v>
      </c>
      <c r="J101" s="8" t="s">
        <v>238</v>
      </c>
      <c r="K101" s="7" t="s">
        <v>25</v>
      </c>
      <c r="L101" s="7">
        <v>2</v>
      </c>
      <c r="M101" s="12"/>
      <c r="N101" s="12"/>
      <c r="O101" s="7" t="s">
        <v>450</v>
      </c>
      <c r="P101" s="12"/>
      <c r="Q101" s="12"/>
      <c r="R101" s="12"/>
      <c r="S101" s="12"/>
      <c r="T101" s="12"/>
      <c r="U101" s="12"/>
      <c r="V101" s="12"/>
      <c r="W101" s="12" t="s">
        <v>585</v>
      </c>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row>
    <row r="102" spans="1:205" ht="102" x14ac:dyDescent="0.2">
      <c r="A102" s="7">
        <v>87</v>
      </c>
      <c r="B102" s="12" t="s">
        <v>243</v>
      </c>
      <c r="C102" s="7" t="s">
        <v>244</v>
      </c>
      <c r="D102" s="7" t="s">
        <v>245</v>
      </c>
      <c r="E102" s="7">
        <v>45.25</v>
      </c>
      <c r="F102" s="7">
        <v>0.85</v>
      </c>
      <c r="G102" s="7">
        <v>0.85</v>
      </c>
      <c r="H102" s="7" t="s">
        <v>82</v>
      </c>
      <c r="I102" s="7" t="s">
        <v>246</v>
      </c>
      <c r="J102" s="12" t="s">
        <v>247</v>
      </c>
      <c r="K102" s="7" t="s">
        <v>25</v>
      </c>
      <c r="L102" s="7">
        <v>2</v>
      </c>
      <c r="M102" s="7">
        <v>0</v>
      </c>
      <c r="N102" s="7">
        <v>0</v>
      </c>
      <c r="O102" s="7"/>
      <c r="P102" s="7"/>
      <c r="Q102" s="7"/>
      <c r="R102" s="7" t="s">
        <v>450</v>
      </c>
      <c r="S102" s="17"/>
      <c r="T102" s="17"/>
      <c r="U102" s="17"/>
      <c r="V102" s="17"/>
      <c r="W102" s="6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row>
    <row r="103" spans="1:205" ht="25.5" x14ac:dyDescent="0.2">
      <c r="A103" s="5" t="s">
        <v>248</v>
      </c>
      <c r="B103" s="6" t="s">
        <v>159</v>
      </c>
      <c r="C103" s="5"/>
      <c r="D103" s="5"/>
      <c r="E103" s="5"/>
      <c r="F103" s="5"/>
      <c r="G103" s="5"/>
      <c r="H103" s="5"/>
      <c r="I103" s="5"/>
      <c r="J103" s="5"/>
      <c r="K103" s="5" t="s">
        <v>476</v>
      </c>
      <c r="L103" s="5" t="s">
        <v>476</v>
      </c>
      <c r="M103" s="5" t="s">
        <v>476</v>
      </c>
      <c r="N103" s="5" t="s">
        <v>476</v>
      </c>
      <c r="O103" s="5" t="s">
        <v>476</v>
      </c>
      <c r="P103" s="5" t="s">
        <v>476</v>
      </c>
      <c r="Q103" s="5" t="s">
        <v>476</v>
      </c>
      <c r="R103" s="5" t="s">
        <v>476</v>
      </c>
      <c r="S103" s="5" t="s">
        <v>476</v>
      </c>
      <c r="T103" s="5" t="s">
        <v>476</v>
      </c>
      <c r="U103" s="5" t="s">
        <v>476</v>
      </c>
      <c r="V103" s="5" t="s">
        <v>476</v>
      </c>
      <c r="W103" s="6" t="s">
        <v>476</v>
      </c>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row>
    <row r="104" spans="1:205" ht="38.25" x14ac:dyDescent="0.2">
      <c r="A104" s="7">
        <v>88</v>
      </c>
      <c r="B104" s="21" t="s">
        <v>249</v>
      </c>
      <c r="C104" s="21" t="s">
        <v>250</v>
      </c>
      <c r="D104" s="7" t="s">
        <v>251</v>
      </c>
      <c r="E104" s="21">
        <v>12.94</v>
      </c>
      <c r="F104" s="21">
        <v>12.94</v>
      </c>
      <c r="G104" s="21">
        <v>12.94</v>
      </c>
      <c r="H104" s="7" t="s">
        <v>82</v>
      </c>
      <c r="I104" s="7" t="s">
        <v>42</v>
      </c>
      <c r="J104" s="22" t="s">
        <v>252</v>
      </c>
      <c r="K104" s="20" t="s">
        <v>25</v>
      </c>
      <c r="L104" s="20">
        <v>2</v>
      </c>
      <c r="M104" s="77">
        <v>0</v>
      </c>
      <c r="N104" s="77">
        <v>0</v>
      </c>
      <c r="O104" s="77"/>
      <c r="P104" s="77"/>
      <c r="Q104" s="77"/>
      <c r="R104" s="77" t="s">
        <v>450</v>
      </c>
      <c r="S104" s="43"/>
      <c r="T104" s="43"/>
      <c r="U104" s="43"/>
      <c r="V104" s="122"/>
      <c r="W104" s="94" t="s">
        <v>566</v>
      </c>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row>
    <row r="105" spans="1:205" ht="51" x14ac:dyDescent="0.2">
      <c r="A105" s="7">
        <v>89</v>
      </c>
      <c r="B105" s="21" t="s">
        <v>253</v>
      </c>
      <c r="C105" s="21" t="s">
        <v>250</v>
      </c>
      <c r="D105" s="7" t="s">
        <v>254</v>
      </c>
      <c r="E105" s="21">
        <v>21</v>
      </c>
      <c r="F105" s="7">
        <v>21</v>
      </c>
      <c r="G105" s="9">
        <v>21</v>
      </c>
      <c r="H105" s="7" t="s">
        <v>82</v>
      </c>
      <c r="I105" s="7" t="s">
        <v>255</v>
      </c>
      <c r="J105" s="22" t="s">
        <v>256</v>
      </c>
      <c r="K105" s="20" t="s">
        <v>25</v>
      </c>
      <c r="L105" s="20">
        <v>2</v>
      </c>
      <c r="M105" s="77">
        <v>0</v>
      </c>
      <c r="N105" s="77">
        <v>0</v>
      </c>
      <c r="O105" s="77"/>
      <c r="P105" s="77"/>
      <c r="Q105" s="77"/>
      <c r="R105" s="77" t="s">
        <v>450</v>
      </c>
      <c r="S105" s="43"/>
      <c r="T105" s="43"/>
      <c r="U105" s="43"/>
      <c r="V105" s="122"/>
      <c r="W105" s="94" t="s">
        <v>567</v>
      </c>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row>
    <row r="106" spans="1:205" ht="38.25" x14ac:dyDescent="0.2">
      <c r="A106" s="5" t="s">
        <v>257</v>
      </c>
      <c r="B106" s="6" t="s">
        <v>258</v>
      </c>
      <c r="C106" s="5"/>
      <c r="D106" s="5"/>
      <c r="E106" s="5"/>
      <c r="F106" s="5"/>
      <c r="G106" s="5"/>
      <c r="H106" s="5"/>
      <c r="I106" s="5"/>
      <c r="J106" s="5"/>
      <c r="K106" s="5" t="s">
        <v>476</v>
      </c>
      <c r="L106" s="5" t="s">
        <v>476</v>
      </c>
      <c r="M106" s="5" t="s">
        <v>476</v>
      </c>
      <c r="N106" s="5" t="s">
        <v>476</v>
      </c>
      <c r="O106" s="5" t="s">
        <v>476</v>
      </c>
      <c r="P106" s="5" t="s">
        <v>476</v>
      </c>
      <c r="Q106" s="5" t="s">
        <v>476</v>
      </c>
      <c r="R106" s="5" t="s">
        <v>476</v>
      </c>
      <c r="S106" s="5" t="s">
        <v>476</v>
      </c>
      <c r="T106" s="5" t="s">
        <v>476</v>
      </c>
      <c r="U106" s="5" t="s">
        <v>476</v>
      </c>
      <c r="V106" s="5" t="s">
        <v>476</v>
      </c>
      <c r="W106" s="6" t="s">
        <v>476</v>
      </c>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row>
    <row r="107" spans="1:205" ht="25.5" x14ac:dyDescent="0.2">
      <c r="A107" s="5" t="s">
        <v>14</v>
      </c>
      <c r="B107" s="6" t="s">
        <v>17</v>
      </c>
      <c r="C107" s="5"/>
      <c r="D107" s="5"/>
      <c r="E107" s="5"/>
      <c r="F107" s="5"/>
      <c r="G107" s="5"/>
      <c r="H107" s="5"/>
      <c r="I107" s="5"/>
      <c r="J107" s="6"/>
      <c r="K107" s="5" t="s">
        <v>476</v>
      </c>
      <c r="L107" s="5" t="s">
        <v>476</v>
      </c>
      <c r="M107" s="5" t="s">
        <v>476</v>
      </c>
      <c r="N107" s="5" t="s">
        <v>476</v>
      </c>
      <c r="O107" s="5" t="s">
        <v>476</v>
      </c>
      <c r="P107" s="5" t="s">
        <v>476</v>
      </c>
      <c r="Q107" s="5" t="s">
        <v>476</v>
      </c>
      <c r="R107" s="5" t="s">
        <v>476</v>
      </c>
      <c r="S107" s="5" t="s">
        <v>476</v>
      </c>
      <c r="T107" s="5" t="s">
        <v>476</v>
      </c>
      <c r="U107" s="5" t="s">
        <v>476</v>
      </c>
      <c r="V107" s="5" t="s">
        <v>476</v>
      </c>
      <c r="W107" s="6" t="s">
        <v>476</v>
      </c>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row>
    <row r="108" spans="1:205" ht="102" x14ac:dyDescent="0.2">
      <c r="A108" s="7">
        <v>90</v>
      </c>
      <c r="B108" s="12" t="s">
        <v>259</v>
      </c>
      <c r="C108" s="7" t="s">
        <v>19</v>
      </c>
      <c r="D108" s="7" t="s">
        <v>57</v>
      </c>
      <c r="E108" s="13">
        <v>0.49</v>
      </c>
      <c r="F108" s="13"/>
      <c r="G108" s="9">
        <v>0</v>
      </c>
      <c r="H108" s="7" t="s">
        <v>22</v>
      </c>
      <c r="I108" s="7" t="s">
        <v>23</v>
      </c>
      <c r="J108" s="12" t="s">
        <v>260</v>
      </c>
      <c r="K108" s="7" t="s">
        <v>261</v>
      </c>
      <c r="L108" s="7"/>
      <c r="M108" s="7"/>
      <c r="N108" s="7"/>
      <c r="O108" s="7" t="s">
        <v>450</v>
      </c>
      <c r="P108" s="7"/>
      <c r="Q108" s="7"/>
      <c r="R108" s="7"/>
      <c r="S108" s="7"/>
      <c r="T108" s="7"/>
      <c r="U108" s="7"/>
      <c r="V108" s="7"/>
      <c r="W108" s="7" t="s">
        <v>608</v>
      </c>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row>
    <row r="109" spans="1:205" ht="76.5" x14ac:dyDescent="0.2">
      <c r="A109" s="7">
        <v>91</v>
      </c>
      <c r="B109" s="12" t="s">
        <v>262</v>
      </c>
      <c r="C109" s="7" t="s">
        <v>19</v>
      </c>
      <c r="D109" s="7" t="s">
        <v>57</v>
      </c>
      <c r="E109" s="13">
        <v>0.08</v>
      </c>
      <c r="F109" s="13"/>
      <c r="G109" s="9">
        <v>0</v>
      </c>
      <c r="H109" s="7" t="s">
        <v>22</v>
      </c>
      <c r="I109" s="7" t="s">
        <v>193</v>
      </c>
      <c r="J109" s="12" t="s">
        <v>263</v>
      </c>
      <c r="K109" s="7" t="s">
        <v>261</v>
      </c>
      <c r="L109" s="7"/>
      <c r="M109" s="7">
        <v>0</v>
      </c>
      <c r="N109" s="7">
        <v>0</v>
      </c>
      <c r="O109" s="7"/>
      <c r="P109" s="7"/>
      <c r="Q109" s="7"/>
      <c r="R109" s="7" t="s">
        <v>450</v>
      </c>
      <c r="S109" s="7"/>
      <c r="T109" s="7"/>
      <c r="U109" s="7"/>
      <c r="V109" s="7"/>
      <c r="W109" s="7" t="s">
        <v>498</v>
      </c>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row>
    <row r="110" spans="1:205" ht="114.75" x14ac:dyDescent="0.2">
      <c r="A110" s="7">
        <v>92</v>
      </c>
      <c r="B110" s="12" t="s">
        <v>264</v>
      </c>
      <c r="C110" s="7" t="s">
        <v>19</v>
      </c>
      <c r="D110" s="7" t="s">
        <v>38</v>
      </c>
      <c r="E110" s="13">
        <v>0.27</v>
      </c>
      <c r="F110" s="13"/>
      <c r="G110" s="9">
        <v>0</v>
      </c>
      <c r="H110" s="7" t="s">
        <v>22</v>
      </c>
      <c r="I110" s="7" t="s">
        <v>88</v>
      </c>
      <c r="J110" s="12" t="s">
        <v>265</v>
      </c>
      <c r="K110" s="7" t="s">
        <v>261</v>
      </c>
      <c r="L110" s="7"/>
      <c r="M110" s="7">
        <v>0</v>
      </c>
      <c r="N110" s="7">
        <v>0</v>
      </c>
      <c r="O110" s="89"/>
      <c r="P110" s="7"/>
      <c r="Q110" s="7"/>
      <c r="R110" s="7" t="s">
        <v>450</v>
      </c>
      <c r="S110" s="7"/>
      <c r="T110" s="7"/>
      <c r="U110" s="7"/>
      <c r="V110" s="7"/>
      <c r="W110" s="12" t="s">
        <v>598</v>
      </c>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row>
    <row r="111" spans="1:205" ht="127.5" x14ac:dyDescent="0.2">
      <c r="A111" s="7">
        <v>93</v>
      </c>
      <c r="B111" s="12" t="s">
        <v>266</v>
      </c>
      <c r="C111" s="7" t="s">
        <v>31</v>
      </c>
      <c r="D111" s="7" t="s">
        <v>28</v>
      </c>
      <c r="E111" s="7">
        <v>3.6</v>
      </c>
      <c r="F111" s="7"/>
      <c r="G111" s="9">
        <v>0.01</v>
      </c>
      <c r="H111" s="7" t="s">
        <v>22</v>
      </c>
      <c r="I111" s="7" t="s">
        <v>267</v>
      </c>
      <c r="J111" s="12" t="s">
        <v>268</v>
      </c>
      <c r="K111" s="7" t="s">
        <v>269</v>
      </c>
      <c r="L111" s="7"/>
      <c r="M111" s="9">
        <v>3.59</v>
      </c>
      <c r="N111" s="75">
        <v>0.99719999999999998</v>
      </c>
      <c r="O111" s="7"/>
      <c r="P111" s="7"/>
      <c r="Q111" s="7"/>
      <c r="R111" s="7" t="s">
        <v>450</v>
      </c>
      <c r="S111" s="7"/>
      <c r="T111" s="7"/>
      <c r="U111" s="7"/>
      <c r="V111" s="7"/>
      <c r="W111" s="12" t="s">
        <v>473</v>
      </c>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row>
    <row r="112" spans="1:205" ht="76.5" x14ac:dyDescent="0.2">
      <c r="A112" s="7">
        <v>94</v>
      </c>
      <c r="B112" s="8" t="s">
        <v>270</v>
      </c>
      <c r="C112" s="14" t="s">
        <v>50</v>
      </c>
      <c r="D112" s="14" t="s">
        <v>271</v>
      </c>
      <c r="E112" s="14">
        <v>2.2000000000000002</v>
      </c>
      <c r="F112" s="14"/>
      <c r="G112" s="14">
        <v>0</v>
      </c>
      <c r="H112" s="14" t="s">
        <v>82</v>
      </c>
      <c r="I112" s="14" t="s">
        <v>32</v>
      </c>
      <c r="J112" s="8" t="s">
        <v>272</v>
      </c>
      <c r="K112" s="7" t="s">
        <v>261</v>
      </c>
      <c r="L112" s="14"/>
      <c r="M112" s="12">
        <v>2.2000000000000002</v>
      </c>
      <c r="N112" s="72">
        <v>1</v>
      </c>
      <c r="O112" s="7" t="s">
        <v>450</v>
      </c>
      <c r="P112" s="12"/>
      <c r="Q112" s="12"/>
      <c r="R112" s="12"/>
      <c r="S112" s="12"/>
      <c r="T112" s="12"/>
      <c r="U112" s="12"/>
      <c r="V112" s="12"/>
      <c r="W112" s="12" t="s">
        <v>456</v>
      </c>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row>
    <row r="113" spans="1:205" ht="76.5" x14ac:dyDescent="0.2">
      <c r="A113" s="7">
        <v>95</v>
      </c>
      <c r="B113" s="12" t="s">
        <v>273</v>
      </c>
      <c r="C113" s="7" t="s">
        <v>19</v>
      </c>
      <c r="D113" s="7" t="s">
        <v>102</v>
      </c>
      <c r="E113" s="7">
        <v>0.34</v>
      </c>
      <c r="F113" s="7"/>
      <c r="G113" s="7">
        <v>0</v>
      </c>
      <c r="H113" s="12" t="s">
        <v>82</v>
      </c>
      <c r="I113" s="7" t="s">
        <v>274</v>
      </c>
      <c r="J113" s="12" t="s">
        <v>275</v>
      </c>
      <c r="K113" s="7" t="s">
        <v>261</v>
      </c>
      <c r="L113" s="7"/>
      <c r="M113" s="7">
        <v>0</v>
      </c>
      <c r="N113" s="12">
        <v>0</v>
      </c>
      <c r="O113" s="89"/>
      <c r="P113" s="12"/>
      <c r="Q113" s="12"/>
      <c r="R113" s="7" t="s">
        <v>450</v>
      </c>
      <c r="S113" s="12"/>
      <c r="T113" s="12"/>
      <c r="U113" s="12"/>
      <c r="V113" s="12"/>
      <c r="W113" s="12" t="s">
        <v>609</v>
      </c>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row>
    <row r="114" spans="1:205" ht="38.25" x14ac:dyDescent="0.2">
      <c r="A114" s="7">
        <v>96</v>
      </c>
      <c r="B114" s="12" t="s">
        <v>276</v>
      </c>
      <c r="C114" s="7" t="s">
        <v>19</v>
      </c>
      <c r="D114" s="7" t="s">
        <v>20</v>
      </c>
      <c r="E114" s="7">
        <v>81.96</v>
      </c>
      <c r="F114" s="7"/>
      <c r="G114" s="7">
        <v>0</v>
      </c>
      <c r="H114" s="12" t="s">
        <v>82</v>
      </c>
      <c r="I114" s="7" t="s">
        <v>277</v>
      </c>
      <c r="J114" s="12" t="s">
        <v>278</v>
      </c>
      <c r="K114" s="7" t="s">
        <v>269</v>
      </c>
      <c r="L114" s="7"/>
      <c r="M114" s="12"/>
      <c r="N114" s="12"/>
      <c r="O114" s="12"/>
      <c r="P114" s="12"/>
      <c r="Q114" s="12"/>
      <c r="R114" s="12"/>
      <c r="S114" s="7" t="s">
        <v>450</v>
      </c>
      <c r="T114" s="12"/>
      <c r="U114" s="12" t="s">
        <v>483</v>
      </c>
      <c r="V114" s="12"/>
      <c r="W114" s="12"/>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row>
    <row r="115" spans="1:205" ht="63.75" x14ac:dyDescent="0.2">
      <c r="A115" s="7">
        <v>97</v>
      </c>
      <c r="B115" s="12" t="s">
        <v>279</v>
      </c>
      <c r="C115" s="7" t="s">
        <v>228</v>
      </c>
      <c r="D115" s="7" t="s">
        <v>229</v>
      </c>
      <c r="E115" s="7">
        <v>0.4</v>
      </c>
      <c r="F115" s="7">
        <v>0.06</v>
      </c>
      <c r="G115" s="9">
        <v>0.4</v>
      </c>
      <c r="H115" s="7" t="s">
        <v>22</v>
      </c>
      <c r="I115" s="7" t="s">
        <v>280</v>
      </c>
      <c r="J115" s="12" t="s">
        <v>281</v>
      </c>
      <c r="K115" s="7" t="s">
        <v>269</v>
      </c>
      <c r="L115" s="7"/>
      <c r="M115" s="7">
        <v>0</v>
      </c>
      <c r="N115" s="7">
        <v>0</v>
      </c>
      <c r="O115" s="7"/>
      <c r="P115" s="7"/>
      <c r="Q115" s="7"/>
      <c r="R115" s="7" t="s">
        <v>450</v>
      </c>
      <c r="S115" s="7"/>
      <c r="T115" s="7"/>
      <c r="U115" s="7"/>
      <c r="V115" s="7"/>
      <c r="W115" s="12"/>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row>
    <row r="116" spans="1:205" ht="140.25" x14ac:dyDescent="0.2">
      <c r="A116" s="7">
        <v>98</v>
      </c>
      <c r="B116" s="12" t="s">
        <v>282</v>
      </c>
      <c r="C116" s="7" t="s">
        <v>228</v>
      </c>
      <c r="D116" s="7" t="s">
        <v>229</v>
      </c>
      <c r="E116" s="7">
        <v>0.9</v>
      </c>
      <c r="F116" s="7"/>
      <c r="G116" s="7">
        <v>0</v>
      </c>
      <c r="H116" s="7" t="s">
        <v>22</v>
      </c>
      <c r="I116" s="7" t="s">
        <v>283</v>
      </c>
      <c r="J116" s="12" t="s">
        <v>284</v>
      </c>
      <c r="K116" s="7" t="s">
        <v>269</v>
      </c>
      <c r="L116" s="7"/>
      <c r="M116" s="7">
        <v>0</v>
      </c>
      <c r="N116" s="7">
        <v>0</v>
      </c>
      <c r="O116" s="7"/>
      <c r="P116" s="7"/>
      <c r="Q116" s="7"/>
      <c r="R116" s="7" t="s">
        <v>450</v>
      </c>
      <c r="S116" s="7"/>
      <c r="T116" s="7"/>
      <c r="U116" s="7"/>
      <c r="V116" s="7"/>
      <c r="W116" s="12"/>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row>
    <row r="117" spans="1:205" ht="76.5" x14ac:dyDescent="0.2">
      <c r="A117" s="7">
        <v>99</v>
      </c>
      <c r="B117" s="12" t="s">
        <v>285</v>
      </c>
      <c r="C117" s="7" t="s">
        <v>228</v>
      </c>
      <c r="D117" s="7" t="s">
        <v>286</v>
      </c>
      <c r="E117" s="13">
        <v>1.44</v>
      </c>
      <c r="F117" s="13">
        <v>0</v>
      </c>
      <c r="G117" s="9">
        <v>0</v>
      </c>
      <c r="H117" s="7" t="s">
        <v>22</v>
      </c>
      <c r="I117" s="7" t="s">
        <v>287</v>
      </c>
      <c r="J117" s="12" t="s">
        <v>288</v>
      </c>
      <c r="K117" s="7" t="s">
        <v>269</v>
      </c>
      <c r="L117" s="7"/>
      <c r="M117" s="7">
        <v>0</v>
      </c>
      <c r="N117" s="7">
        <v>0</v>
      </c>
      <c r="O117" s="7"/>
      <c r="P117" s="7"/>
      <c r="Q117" s="7"/>
      <c r="R117" s="7" t="s">
        <v>450</v>
      </c>
      <c r="S117" s="7"/>
      <c r="T117" s="7"/>
      <c r="U117" s="7"/>
      <c r="V117" s="7"/>
      <c r="W117" s="12"/>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row>
    <row r="118" spans="1:205" ht="102" x14ac:dyDescent="0.2">
      <c r="A118" s="7">
        <v>100</v>
      </c>
      <c r="B118" s="12" t="s">
        <v>289</v>
      </c>
      <c r="C118" s="7" t="s">
        <v>50</v>
      </c>
      <c r="D118" s="7" t="s">
        <v>81</v>
      </c>
      <c r="E118" s="7">
        <v>1.4</v>
      </c>
      <c r="F118" s="7">
        <v>1.4</v>
      </c>
      <c r="G118" s="7">
        <v>1.4</v>
      </c>
      <c r="H118" s="7" t="s">
        <v>82</v>
      </c>
      <c r="I118" s="7" t="s">
        <v>39</v>
      </c>
      <c r="J118" s="12" t="s">
        <v>290</v>
      </c>
      <c r="K118" s="7" t="s">
        <v>291</v>
      </c>
      <c r="L118" s="7"/>
      <c r="M118" s="7">
        <v>0</v>
      </c>
      <c r="N118" s="7">
        <v>0</v>
      </c>
      <c r="O118" s="7"/>
      <c r="P118" s="7"/>
      <c r="Q118" s="7"/>
      <c r="R118" s="7" t="s">
        <v>450</v>
      </c>
      <c r="S118" s="7"/>
      <c r="T118" s="7"/>
      <c r="U118" s="7"/>
      <c r="V118" s="7"/>
      <c r="W118" s="7" t="s">
        <v>461</v>
      </c>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row>
    <row r="119" spans="1:205" ht="102" x14ac:dyDescent="0.2">
      <c r="A119" s="7">
        <v>101</v>
      </c>
      <c r="B119" s="12" t="s">
        <v>292</v>
      </c>
      <c r="C119" s="7" t="s">
        <v>50</v>
      </c>
      <c r="D119" s="7" t="s">
        <v>81</v>
      </c>
      <c r="E119" s="7">
        <v>0.92</v>
      </c>
      <c r="F119" s="7">
        <v>0.92</v>
      </c>
      <c r="G119" s="7">
        <v>0.92</v>
      </c>
      <c r="H119" s="7" t="s">
        <v>82</v>
      </c>
      <c r="I119" s="7" t="s">
        <v>54</v>
      </c>
      <c r="J119" s="12" t="s">
        <v>293</v>
      </c>
      <c r="K119" s="7" t="s">
        <v>291</v>
      </c>
      <c r="L119" s="7"/>
      <c r="M119" s="7">
        <v>0</v>
      </c>
      <c r="N119" s="7">
        <v>0</v>
      </c>
      <c r="O119" s="7"/>
      <c r="P119" s="7"/>
      <c r="Q119" s="7"/>
      <c r="R119" s="7" t="s">
        <v>450</v>
      </c>
      <c r="S119" s="7"/>
      <c r="T119" s="7"/>
      <c r="U119" s="7"/>
      <c r="V119" s="7"/>
      <c r="W119" s="7" t="s">
        <v>461</v>
      </c>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row>
    <row r="120" spans="1:205" ht="38.25" x14ac:dyDescent="0.2">
      <c r="A120" s="7">
        <v>102</v>
      </c>
      <c r="B120" s="12" t="s">
        <v>294</v>
      </c>
      <c r="C120" s="7" t="s">
        <v>96</v>
      </c>
      <c r="D120" s="7" t="s">
        <v>28</v>
      </c>
      <c r="E120" s="7">
        <v>0.7</v>
      </c>
      <c r="F120" s="7">
        <v>0</v>
      </c>
      <c r="G120" s="9">
        <v>0.7</v>
      </c>
      <c r="H120" s="7" t="s">
        <v>22</v>
      </c>
      <c r="I120" s="7" t="s">
        <v>23</v>
      </c>
      <c r="J120" s="12" t="s">
        <v>295</v>
      </c>
      <c r="K120" s="7"/>
      <c r="L120" s="7"/>
      <c r="M120" s="77">
        <v>0</v>
      </c>
      <c r="N120" s="77">
        <v>0</v>
      </c>
      <c r="O120" s="77"/>
      <c r="P120" s="77"/>
      <c r="Q120" s="77"/>
      <c r="R120" s="77" t="s">
        <v>450</v>
      </c>
      <c r="S120" s="73"/>
      <c r="T120" s="73"/>
      <c r="U120" s="73"/>
      <c r="V120" s="123"/>
      <c r="W120" s="7" t="s">
        <v>461</v>
      </c>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row>
    <row r="121" spans="1:205" ht="38.25" x14ac:dyDescent="0.2">
      <c r="A121" s="7">
        <v>103</v>
      </c>
      <c r="B121" s="12" t="s">
        <v>296</v>
      </c>
      <c r="C121" s="7" t="s">
        <v>96</v>
      </c>
      <c r="D121" s="7" t="s">
        <v>28</v>
      </c>
      <c r="E121" s="7">
        <v>2</v>
      </c>
      <c r="F121" s="7">
        <v>0</v>
      </c>
      <c r="G121" s="9">
        <v>2</v>
      </c>
      <c r="H121" s="7" t="s">
        <v>22</v>
      </c>
      <c r="I121" s="7" t="s">
        <v>32</v>
      </c>
      <c r="J121" s="12" t="s">
        <v>297</v>
      </c>
      <c r="K121" s="7"/>
      <c r="L121" s="7"/>
      <c r="M121" s="77">
        <v>0</v>
      </c>
      <c r="N121" s="77">
        <v>0</v>
      </c>
      <c r="O121" s="77"/>
      <c r="P121" s="77"/>
      <c r="Q121" s="77"/>
      <c r="R121" s="77" t="s">
        <v>450</v>
      </c>
      <c r="S121" s="73"/>
      <c r="T121" s="73"/>
      <c r="U121" s="73"/>
      <c r="V121" s="123"/>
      <c r="W121" s="7" t="s">
        <v>461</v>
      </c>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row>
    <row r="122" spans="1:205" ht="76.5" x14ac:dyDescent="0.2">
      <c r="A122" s="7">
        <v>104</v>
      </c>
      <c r="B122" s="12" t="s">
        <v>298</v>
      </c>
      <c r="C122" s="7" t="s">
        <v>299</v>
      </c>
      <c r="D122" s="7" t="s">
        <v>300</v>
      </c>
      <c r="E122" s="7">
        <v>19.79</v>
      </c>
      <c r="F122" s="7"/>
      <c r="G122" s="7">
        <v>0</v>
      </c>
      <c r="H122" s="7" t="s">
        <v>22</v>
      </c>
      <c r="I122" s="7" t="s">
        <v>109</v>
      </c>
      <c r="J122" s="12" t="s">
        <v>301</v>
      </c>
      <c r="K122" s="7" t="s">
        <v>302</v>
      </c>
      <c r="L122" s="7"/>
      <c r="M122" s="77">
        <v>0</v>
      </c>
      <c r="N122" s="77">
        <v>0</v>
      </c>
      <c r="O122" s="77"/>
      <c r="P122" s="77"/>
      <c r="Q122" s="77"/>
      <c r="R122" s="77" t="s">
        <v>450</v>
      </c>
      <c r="S122" s="43"/>
      <c r="T122" s="43"/>
      <c r="U122" s="43"/>
      <c r="V122" s="122"/>
      <c r="W122" s="67"/>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row>
    <row r="123" spans="1:205" ht="76.5" x14ac:dyDescent="0.2">
      <c r="A123" s="7">
        <v>105</v>
      </c>
      <c r="B123" s="12" t="s">
        <v>303</v>
      </c>
      <c r="C123" s="7" t="s">
        <v>101</v>
      </c>
      <c r="D123" s="7" t="s">
        <v>304</v>
      </c>
      <c r="E123" s="7">
        <v>1</v>
      </c>
      <c r="F123" s="7"/>
      <c r="G123" s="7">
        <v>0</v>
      </c>
      <c r="H123" s="7" t="s">
        <v>22</v>
      </c>
      <c r="I123" s="7" t="s">
        <v>32</v>
      </c>
      <c r="J123" s="12" t="s">
        <v>305</v>
      </c>
      <c r="K123" s="7" t="s">
        <v>306</v>
      </c>
      <c r="L123" s="7"/>
      <c r="M123" s="77">
        <v>0</v>
      </c>
      <c r="N123" s="77">
        <v>0</v>
      </c>
      <c r="O123" s="77"/>
      <c r="P123" s="77"/>
      <c r="Q123" s="77"/>
      <c r="R123" s="77" t="s">
        <v>450</v>
      </c>
      <c r="S123" s="43"/>
      <c r="T123" s="43"/>
      <c r="U123" s="43"/>
      <c r="V123" s="122"/>
      <c r="W123" s="67"/>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row>
    <row r="124" spans="1:205" ht="51" x14ac:dyDescent="0.2">
      <c r="A124" s="7">
        <v>106</v>
      </c>
      <c r="B124" s="8" t="s">
        <v>307</v>
      </c>
      <c r="C124" s="14" t="s">
        <v>31</v>
      </c>
      <c r="D124" s="7" t="s">
        <v>20</v>
      </c>
      <c r="E124" s="14">
        <v>1.9</v>
      </c>
      <c r="F124" s="14">
        <v>0</v>
      </c>
      <c r="G124" s="14">
        <v>0</v>
      </c>
      <c r="H124" s="7" t="s">
        <v>22</v>
      </c>
      <c r="I124" s="14" t="s">
        <v>32</v>
      </c>
      <c r="J124" s="12" t="s">
        <v>308</v>
      </c>
      <c r="K124" s="14" t="s">
        <v>261</v>
      </c>
      <c r="L124" s="7"/>
      <c r="M124" s="7">
        <v>0</v>
      </c>
      <c r="N124" s="77">
        <v>0</v>
      </c>
      <c r="O124" s="77"/>
      <c r="P124" s="77"/>
      <c r="Q124" s="77"/>
      <c r="R124" s="77" t="s">
        <v>450</v>
      </c>
      <c r="S124" s="73"/>
      <c r="T124" s="73"/>
      <c r="U124" s="43"/>
      <c r="V124" s="122"/>
      <c r="W124" s="67"/>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row>
    <row r="125" spans="1:205" ht="38.25" x14ac:dyDescent="0.2">
      <c r="A125" s="7">
        <v>107</v>
      </c>
      <c r="B125" s="12" t="s">
        <v>309</v>
      </c>
      <c r="C125" s="7" t="s">
        <v>96</v>
      </c>
      <c r="D125" s="7" t="s">
        <v>310</v>
      </c>
      <c r="E125" s="13">
        <v>0.12</v>
      </c>
      <c r="F125" s="13"/>
      <c r="G125" s="9">
        <v>0.12</v>
      </c>
      <c r="H125" s="7" t="s">
        <v>22</v>
      </c>
      <c r="I125" s="7" t="s">
        <v>32</v>
      </c>
      <c r="J125" s="12" t="s">
        <v>311</v>
      </c>
      <c r="K125" s="7"/>
      <c r="L125" s="7"/>
      <c r="M125" s="7">
        <v>0</v>
      </c>
      <c r="N125" s="7" t="s">
        <v>450</v>
      </c>
      <c r="O125" s="7"/>
      <c r="P125" s="7"/>
      <c r="Q125" s="7"/>
      <c r="R125" s="7" t="s">
        <v>450</v>
      </c>
      <c r="S125" s="43"/>
      <c r="T125" s="43"/>
      <c r="U125" s="43"/>
      <c r="V125" s="122"/>
      <c r="W125" s="67"/>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row>
    <row r="126" spans="1:205" ht="140.25" x14ac:dyDescent="0.2">
      <c r="A126" s="7">
        <v>108</v>
      </c>
      <c r="B126" s="12" t="s">
        <v>312</v>
      </c>
      <c r="C126" s="7" t="s">
        <v>50</v>
      </c>
      <c r="D126" s="7" t="s">
        <v>313</v>
      </c>
      <c r="E126" s="13">
        <v>0.19</v>
      </c>
      <c r="F126" s="13">
        <v>0</v>
      </c>
      <c r="G126" s="9">
        <v>0</v>
      </c>
      <c r="H126" s="7" t="s">
        <v>22</v>
      </c>
      <c r="I126" s="7" t="s">
        <v>314</v>
      </c>
      <c r="J126" s="12" t="s">
        <v>315</v>
      </c>
      <c r="K126" s="7"/>
      <c r="L126" s="7"/>
      <c r="M126" s="7">
        <v>0</v>
      </c>
      <c r="N126" s="7">
        <v>0</v>
      </c>
      <c r="O126" s="7"/>
      <c r="P126" s="7"/>
      <c r="Q126" s="7"/>
      <c r="R126" s="7" t="s">
        <v>450</v>
      </c>
      <c r="S126" s="7"/>
      <c r="T126" s="43"/>
      <c r="U126" s="43"/>
      <c r="V126" s="122"/>
      <c r="W126" s="67"/>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row>
    <row r="127" spans="1:205" ht="38.25" x14ac:dyDescent="0.2">
      <c r="A127" s="7">
        <v>109</v>
      </c>
      <c r="B127" s="12" t="s">
        <v>316</v>
      </c>
      <c r="C127" s="7" t="s">
        <v>19</v>
      </c>
      <c r="D127" s="7" t="s">
        <v>20</v>
      </c>
      <c r="E127" s="7">
        <v>0.79</v>
      </c>
      <c r="F127" s="7"/>
      <c r="G127" s="7">
        <v>0</v>
      </c>
      <c r="H127" s="12" t="s">
        <v>82</v>
      </c>
      <c r="I127" s="7" t="s">
        <v>23</v>
      </c>
      <c r="J127" s="12" t="s">
        <v>317</v>
      </c>
      <c r="K127" s="14" t="s">
        <v>261</v>
      </c>
      <c r="L127" s="7"/>
      <c r="M127" s="7"/>
      <c r="N127" s="12"/>
      <c r="O127" s="89" t="s">
        <v>450</v>
      </c>
      <c r="P127" s="12"/>
      <c r="Q127" s="12"/>
      <c r="R127" s="7"/>
      <c r="S127" s="12"/>
      <c r="T127" s="12"/>
      <c r="U127" s="12"/>
      <c r="V127" s="12"/>
      <c r="W127" s="12" t="s">
        <v>611</v>
      </c>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row>
    <row r="128" spans="1:205" ht="51" x14ac:dyDescent="0.2">
      <c r="A128" s="7">
        <v>110</v>
      </c>
      <c r="B128" s="8" t="s">
        <v>318</v>
      </c>
      <c r="C128" s="14" t="s">
        <v>319</v>
      </c>
      <c r="D128" s="14" t="s">
        <v>320</v>
      </c>
      <c r="E128" s="14">
        <v>1.9</v>
      </c>
      <c r="F128" s="14"/>
      <c r="G128" s="14">
        <v>0</v>
      </c>
      <c r="H128" s="7" t="s">
        <v>22</v>
      </c>
      <c r="I128" s="14" t="s">
        <v>75</v>
      </c>
      <c r="J128" s="8" t="s">
        <v>321</v>
      </c>
      <c r="K128" s="7" t="s">
        <v>306</v>
      </c>
      <c r="L128" s="14"/>
      <c r="M128" s="43"/>
      <c r="N128" s="43"/>
      <c r="O128" s="43"/>
      <c r="P128" s="43"/>
      <c r="Q128" s="43"/>
      <c r="R128" s="43"/>
      <c r="S128" s="77" t="s">
        <v>450</v>
      </c>
      <c r="T128" s="43"/>
      <c r="U128" s="43"/>
      <c r="V128" s="122"/>
      <c r="W128" s="67"/>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row>
    <row r="129" spans="1:205" ht="89.25" x14ac:dyDescent="0.2">
      <c r="A129" s="7">
        <v>111</v>
      </c>
      <c r="B129" s="8" t="s">
        <v>322</v>
      </c>
      <c r="C129" s="14" t="s">
        <v>319</v>
      </c>
      <c r="D129" s="14" t="s">
        <v>323</v>
      </c>
      <c r="E129" s="14">
        <v>1.2</v>
      </c>
      <c r="F129" s="14"/>
      <c r="G129" s="14">
        <v>0</v>
      </c>
      <c r="H129" s="7" t="s">
        <v>22</v>
      </c>
      <c r="I129" s="14" t="s">
        <v>75</v>
      </c>
      <c r="J129" s="8" t="s">
        <v>324</v>
      </c>
      <c r="K129" s="7" t="s">
        <v>306</v>
      </c>
      <c r="L129" s="14"/>
      <c r="M129" s="43"/>
      <c r="N129" s="43"/>
      <c r="O129" s="43"/>
      <c r="P129" s="43"/>
      <c r="Q129" s="43"/>
      <c r="R129" s="43"/>
      <c r="S129" s="77" t="s">
        <v>450</v>
      </c>
      <c r="T129" s="43"/>
      <c r="U129" s="43"/>
      <c r="V129" s="122"/>
      <c r="W129" s="67"/>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row>
    <row r="130" spans="1:205" ht="76.5" x14ac:dyDescent="0.2">
      <c r="A130" s="7">
        <v>112</v>
      </c>
      <c r="B130" s="12" t="s">
        <v>325</v>
      </c>
      <c r="C130" s="7" t="s">
        <v>326</v>
      </c>
      <c r="D130" s="7" t="s">
        <v>327</v>
      </c>
      <c r="E130" s="7">
        <v>50</v>
      </c>
      <c r="F130" s="7"/>
      <c r="G130" s="7">
        <v>0</v>
      </c>
      <c r="H130" s="7" t="s">
        <v>22</v>
      </c>
      <c r="I130" s="7" t="s">
        <v>328</v>
      </c>
      <c r="J130" s="12" t="s">
        <v>329</v>
      </c>
      <c r="K130" s="7" t="s">
        <v>306</v>
      </c>
      <c r="L130" s="7"/>
      <c r="M130" s="77">
        <v>1</v>
      </c>
      <c r="N130" s="77">
        <v>1</v>
      </c>
      <c r="O130" s="77"/>
      <c r="P130" s="77"/>
      <c r="Q130" s="77"/>
      <c r="R130" s="77" t="s">
        <v>450</v>
      </c>
      <c r="S130" s="43"/>
      <c r="T130" s="43"/>
      <c r="U130" s="43"/>
      <c r="V130" s="122"/>
      <c r="W130" s="67"/>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row>
    <row r="131" spans="1:205" ht="76.5" x14ac:dyDescent="0.2">
      <c r="A131" s="7">
        <v>113</v>
      </c>
      <c r="B131" s="12" t="s">
        <v>330</v>
      </c>
      <c r="C131" s="7" t="s">
        <v>319</v>
      </c>
      <c r="D131" s="7" t="s">
        <v>327</v>
      </c>
      <c r="E131" s="7">
        <v>130</v>
      </c>
      <c r="F131" s="7"/>
      <c r="G131" s="7">
        <v>0</v>
      </c>
      <c r="H131" s="7" t="s">
        <v>22</v>
      </c>
      <c r="I131" s="7" t="s">
        <v>328</v>
      </c>
      <c r="J131" s="12" t="s">
        <v>331</v>
      </c>
      <c r="K131" s="7" t="s">
        <v>306</v>
      </c>
      <c r="L131" s="7"/>
      <c r="M131" s="77">
        <v>1</v>
      </c>
      <c r="N131" s="77">
        <v>1</v>
      </c>
      <c r="O131" s="77"/>
      <c r="P131" s="77"/>
      <c r="Q131" s="77"/>
      <c r="R131" s="77" t="s">
        <v>450</v>
      </c>
      <c r="S131" s="43"/>
      <c r="T131" s="43"/>
      <c r="U131" s="43"/>
      <c r="V131" s="122"/>
      <c r="W131" s="67"/>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row>
    <row r="132" spans="1:205" ht="51" x14ac:dyDescent="0.2">
      <c r="A132" s="7">
        <v>114</v>
      </c>
      <c r="B132" s="12" t="s">
        <v>332</v>
      </c>
      <c r="C132" s="7" t="s">
        <v>333</v>
      </c>
      <c r="D132" s="7" t="s">
        <v>112</v>
      </c>
      <c r="E132" s="13">
        <v>9.0500000000000007</v>
      </c>
      <c r="F132" s="13">
        <v>9.0500000000000007</v>
      </c>
      <c r="G132" s="9">
        <v>9.0500000000000007</v>
      </c>
      <c r="H132" s="7" t="s">
        <v>22</v>
      </c>
      <c r="I132" s="7" t="s">
        <v>39</v>
      </c>
      <c r="J132" s="12" t="s">
        <v>334</v>
      </c>
      <c r="K132" s="7" t="s">
        <v>335</v>
      </c>
      <c r="L132" s="7"/>
      <c r="M132" s="7">
        <v>0</v>
      </c>
      <c r="N132" s="7">
        <v>0</v>
      </c>
      <c r="O132" s="7"/>
      <c r="P132" s="7"/>
      <c r="Q132" s="7"/>
      <c r="R132" s="7" t="s">
        <v>450</v>
      </c>
      <c r="S132" s="7"/>
      <c r="T132" s="43"/>
      <c r="U132" s="43"/>
      <c r="V132" s="122"/>
      <c r="W132" s="67"/>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row>
    <row r="133" spans="1:205" ht="51" x14ac:dyDescent="0.2">
      <c r="A133" s="7">
        <v>115</v>
      </c>
      <c r="B133" s="12" t="s">
        <v>336</v>
      </c>
      <c r="C133" s="7" t="s">
        <v>333</v>
      </c>
      <c r="D133" s="7" t="s">
        <v>112</v>
      </c>
      <c r="E133" s="13">
        <v>20</v>
      </c>
      <c r="F133" s="13">
        <v>20</v>
      </c>
      <c r="G133" s="9">
        <v>9.0500000000000007</v>
      </c>
      <c r="H133" s="7" t="s">
        <v>22</v>
      </c>
      <c r="I133" s="7" t="s">
        <v>39</v>
      </c>
      <c r="J133" s="12" t="s">
        <v>337</v>
      </c>
      <c r="K133" s="7" t="s">
        <v>335</v>
      </c>
      <c r="L133" s="7"/>
      <c r="M133" s="7">
        <v>0</v>
      </c>
      <c r="N133" s="7">
        <v>0</v>
      </c>
      <c r="O133" s="7"/>
      <c r="P133" s="7"/>
      <c r="Q133" s="7"/>
      <c r="R133" s="7" t="s">
        <v>450</v>
      </c>
      <c r="S133" s="7"/>
      <c r="T133" s="43"/>
      <c r="U133" s="43"/>
      <c r="V133" s="122"/>
      <c r="W133" s="67"/>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row>
    <row r="134" spans="1:205" ht="89.25" x14ac:dyDescent="0.2">
      <c r="A134" s="7">
        <v>116</v>
      </c>
      <c r="B134" s="12" t="s">
        <v>575</v>
      </c>
      <c r="C134" s="7" t="s">
        <v>299</v>
      </c>
      <c r="D134" s="7" t="s">
        <v>576</v>
      </c>
      <c r="E134" s="13">
        <v>38.299999999999997</v>
      </c>
      <c r="F134" s="13">
        <f>12.4+25</f>
        <v>37.4</v>
      </c>
      <c r="G134" s="9">
        <v>38.299999999999997</v>
      </c>
      <c r="H134" s="7" t="s">
        <v>22</v>
      </c>
      <c r="I134" s="7" t="s">
        <v>577</v>
      </c>
      <c r="J134" s="12" t="s">
        <v>578</v>
      </c>
      <c r="K134" s="7" t="s">
        <v>335</v>
      </c>
      <c r="L134" s="7"/>
      <c r="M134" s="7">
        <v>0</v>
      </c>
      <c r="N134" s="7">
        <v>0</v>
      </c>
      <c r="O134" s="7"/>
      <c r="P134" s="7"/>
      <c r="Q134" s="7"/>
      <c r="R134" s="7" t="s">
        <v>450</v>
      </c>
      <c r="S134" s="43"/>
      <c r="T134" s="43"/>
      <c r="U134" s="43"/>
      <c r="V134" s="122"/>
      <c r="W134" s="94" t="s">
        <v>579</v>
      </c>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row>
    <row r="135" spans="1:205" ht="178.5" x14ac:dyDescent="0.2">
      <c r="A135" s="7">
        <v>117</v>
      </c>
      <c r="B135" s="12" t="s">
        <v>338</v>
      </c>
      <c r="C135" s="7" t="s">
        <v>19</v>
      </c>
      <c r="D135" s="7" t="s">
        <v>339</v>
      </c>
      <c r="E135" s="13">
        <v>10</v>
      </c>
      <c r="F135" s="13"/>
      <c r="G135" s="9">
        <v>0</v>
      </c>
      <c r="H135" s="7" t="s">
        <v>22</v>
      </c>
      <c r="I135" s="7" t="s">
        <v>328</v>
      </c>
      <c r="J135" s="12" t="s">
        <v>340</v>
      </c>
      <c r="K135" s="7" t="s">
        <v>306</v>
      </c>
      <c r="L135" s="7"/>
      <c r="M135" s="77">
        <v>1</v>
      </c>
      <c r="N135" s="77">
        <v>1</v>
      </c>
      <c r="O135" s="77"/>
      <c r="P135" s="77"/>
      <c r="Q135" s="77"/>
      <c r="R135" s="77" t="s">
        <v>450</v>
      </c>
      <c r="S135" s="7"/>
      <c r="T135" s="43"/>
      <c r="U135" s="43"/>
      <c r="V135" s="122"/>
      <c r="W135" s="67"/>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row>
    <row r="136" spans="1:205" ht="140.25" x14ac:dyDescent="0.2">
      <c r="A136" s="7">
        <v>118</v>
      </c>
      <c r="B136" s="12" t="s">
        <v>341</v>
      </c>
      <c r="C136" s="7" t="s">
        <v>319</v>
      </c>
      <c r="D136" s="7" t="s">
        <v>342</v>
      </c>
      <c r="E136" s="13">
        <v>0.81</v>
      </c>
      <c r="F136" s="13"/>
      <c r="G136" s="9">
        <v>0</v>
      </c>
      <c r="H136" s="7" t="s">
        <v>22</v>
      </c>
      <c r="I136" s="7" t="s">
        <v>130</v>
      </c>
      <c r="J136" s="12" t="s">
        <v>343</v>
      </c>
      <c r="K136" s="7" t="s">
        <v>306</v>
      </c>
      <c r="L136" s="7"/>
      <c r="M136" s="7"/>
      <c r="N136" s="7"/>
      <c r="O136" s="7"/>
      <c r="P136" s="7"/>
      <c r="Q136" s="7"/>
      <c r="R136" s="7"/>
      <c r="S136" s="7" t="s">
        <v>450</v>
      </c>
      <c r="T136" s="43"/>
      <c r="U136" s="43"/>
      <c r="V136" s="122"/>
      <c r="W136" s="67"/>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row>
    <row r="137" spans="1:205" ht="63.75" x14ac:dyDescent="0.2">
      <c r="A137" s="7">
        <v>119</v>
      </c>
      <c r="B137" s="12" t="s">
        <v>344</v>
      </c>
      <c r="C137" s="7" t="s">
        <v>319</v>
      </c>
      <c r="D137" s="7" t="s">
        <v>345</v>
      </c>
      <c r="E137" s="13">
        <v>1.3</v>
      </c>
      <c r="F137" s="13"/>
      <c r="G137" s="9">
        <v>0</v>
      </c>
      <c r="H137" s="7" t="s">
        <v>22</v>
      </c>
      <c r="I137" s="7" t="s">
        <v>72</v>
      </c>
      <c r="J137" s="12" t="s">
        <v>346</v>
      </c>
      <c r="K137" s="7" t="s">
        <v>306</v>
      </c>
      <c r="L137" s="7"/>
      <c r="M137" s="7"/>
      <c r="N137" s="7"/>
      <c r="O137" s="7"/>
      <c r="P137" s="7"/>
      <c r="Q137" s="7"/>
      <c r="R137" s="7"/>
      <c r="S137" s="7" t="s">
        <v>450</v>
      </c>
      <c r="T137" s="43"/>
      <c r="U137" s="43"/>
      <c r="V137" s="122"/>
      <c r="W137" s="67"/>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row>
    <row r="138" spans="1:205" ht="89.25" x14ac:dyDescent="0.2">
      <c r="A138" s="7">
        <v>120</v>
      </c>
      <c r="B138" s="12" t="s">
        <v>347</v>
      </c>
      <c r="C138" s="7" t="s">
        <v>101</v>
      </c>
      <c r="D138" s="7" t="s">
        <v>348</v>
      </c>
      <c r="E138" s="13">
        <v>0.12</v>
      </c>
      <c r="F138" s="13"/>
      <c r="G138" s="9">
        <v>0</v>
      </c>
      <c r="H138" s="7" t="s">
        <v>22</v>
      </c>
      <c r="I138" s="7" t="s">
        <v>36</v>
      </c>
      <c r="J138" s="12" t="s">
        <v>349</v>
      </c>
      <c r="K138" s="7" t="s">
        <v>306</v>
      </c>
      <c r="L138" s="7"/>
      <c r="M138" s="7">
        <v>0</v>
      </c>
      <c r="N138" s="7">
        <v>0</v>
      </c>
      <c r="O138" s="7"/>
      <c r="P138" s="7"/>
      <c r="Q138" s="7"/>
      <c r="R138" s="7" t="s">
        <v>450</v>
      </c>
      <c r="S138" s="7"/>
      <c r="T138" s="43"/>
      <c r="U138" s="43"/>
      <c r="V138" s="122"/>
      <c r="W138" s="67"/>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row>
    <row r="139" spans="1:205" ht="127.5" x14ac:dyDescent="0.2">
      <c r="A139" s="7">
        <v>121</v>
      </c>
      <c r="B139" s="12" t="s">
        <v>350</v>
      </c>
      <c r="C139" s="7" t="s">
        <v>19</v>
      </c>
      <c r="D139" s="7" t="s">
        <v>351</v>
      </c>
      <c r="E139" s="13">
        <v>85</v>
      </c>
      <c r="F139" s="13"/>
      <c r="G139" s="9">
        <v>0</v>
      </c>
      <c r="H139" s="7" t="s">
        <v>22</v>
      </c>
      <c r="I139" s="7" t="s">
        <v>147</v>
      </c>
      <c r="J139" s="12" t="s">
        <v>352</v>
      </c>
      <c r="K139" s="7" t="s">
        <v>353</v>
      </c>
      <c r="L139" s="7"/>
      <c r="M139" s="7">
        <v>0</v>
      </c>
      <c r="N139" s="7">
        <v>0</v>
      </c>
      <c r="O139" s="7"/>
      <c r="P139" s="7"/>
      <c r="Q139" s="7"/>
      <c r="R139" s="7" t="s">
        <v>450</v>
      </c>
      <c r="S139" s="7"/>
      <c r="T139" s="43"/>
      <c r="U139" s="43"/>
      <c r="V139" s="122"/>
      <c r="W139" s="67"/>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row>
    <row r="140" spans="1:205" ht="51" x14ac:dyDescent="0.2">
      <c r="A140" s="7">
        <v>122</v>
      </c>
      <c r="B140" s="12" t="s">
        <v>354</v>
      </c>
      <c r="C140" s="7" t="s">
        <v>355</v>
      </c>
      <c r="D140" s="7" t="s">
        <v>356</v>
      </c>
      <c r="E140" s="13">
        <v>0.3</v>
      </c>
      <c r="F140" s="13"/>
      <c r="G140" s="9">
        <v>0</v>
      </c>
      <c r="H140" s="7" t="s">
        <v>22</v>
      </c>
      <c r="I140" s="7" t="s">
        <v>106</v>
      </c>
      <c r="J140" s="12" t="s">
        <v>357</v>
      </c>
      <c r="K140" s="7"/>
      <c r="L140" s="7"/>
      <c r="M140" s="7"/>
      <c r="N140" s="7"/>
      <c r="O140" s="7" t="s">
        <v>450</v>
      </c>
      <c r="P140" s="7"/>
      <c r="Q140" s="7"/>
      <c r="R140" s="7"/>
      <c r="S140" s="7"/>
      <c r="T140" s="43"/>
      <c r="U140" s="43"/>
      <c r="V140" s="122"/>
      <c r="W140" s="12" t="s">
        <v>600</v>
      </c>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row>
    <row r="141" spans="1:205" ht="51" x14ac:dyDescent="0.2">
      <c r="A141" s="7">
        <v>123</v>
      </c>
      <c r="B141" s="12" t="s">
        <v>358</v>
      </c>
      <c r="C141" s="7" t="s">
        <v>359</v>
      </c>
      <c r="D141" s="7" t="s">
        <v>360</v>
      </c>
      <c r="E141" s="13">
        <v>24.4</v>
      </c>
      <c r="F141" s="13"/>
      <c r="G141" s="9">
        <v>0</v>
      </c>
      <c r="H141" s="7" t="s">
        <v>22</v>
      </c>
      <c r="I141" s="7" t="s">
        <v>23</v>
      </c>
      <c r="J141" s="12" t="s">
        <v>361</v>
      </c>
      <c r="K141" s="7" t="s">
        <v>362</v>
      </c>
      <c r="L141" s="7"/>
      <c r="M141" s="7">
        <v>0</v>
      </c>
      <c r="N141" s="7">
        <v>0</v>
      </c>
      <c r="O141" s="7"/>
      <c r="P141" s="7"/>
      <c r="Q141" s="7"/>
      <c r="R141" s="7" t="s">
        <v>450</v>
      </c>
      <c r="S141" s="7"/>
      <c r="T141" s="43"/>
      <c r="U141" s="43"/>
      <c r="V141" s="122"/>
      <c r="W141" s="67"/>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row>
    <row r="142" spans="1:205" ht="51" x14ac:dyDescent="0.2">
      <c r="A142" s="7">
        <v>124</v>
      </c>
      <c r="B142" s="8" t="s">
        <v>363</v>
      </c>
      <c r="C142" s="14" t="s">
        <v>228</v>
      </c>
      <c r="D142" s="14" t="s">
        <v>236</v>
      </c>
      <c r="E142" s="14">
        <v>0.1</v>
      </c>
      <c r="F142" s="14"/>
      <c r="G142" s="14">
        <v>0</v>
      </c>
      <c r="H142" s="14" t="s">
        <v>82</v>
      </c>
      <c r="I142" s="14" t="s">
        <v>51</v>
      </c>
      <c r="J142" s="8" t="s">
        <v>238</v>
      </c>
      <c r="K142" s="14" t="s">
        <v>364</v>
      </c>
      <c r="L142" s="14"/>
      <c r="M142" s="12"/>
      <c r="N142" s="12"/>
      <c r="O142" s="7" t="s">
        <v>450</v>
      </c>
      <c r="P142" s="12"/>
      <c r="Q142" s="12"/>
      <c r="R142" s="12"/>
      <c r="S142" s="12"/>
      <c r="T142" s="12"/>
      <c r="U142" s="12"/>
      <c r="V142" s="12"/>
      <c r="W142" s="12" t="s">
        <v>586</v>
      </c>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row>
    <row r="143" spans="1:205" ht="51" x14ac:dyDescent="0.2">
      <c r="A143" s="7">
        <v>125</v>
      </c>
      <c r="B143" s="8" t="s">
        <v>365</v>
      </c>
      <c r="C143" s="14" t="s">
        <v>366</v>
      </c>
      <c r="D143" s="14" t="s">
        <v>367</v>
      </c>
      <c r="E143" s="14">
        <v>17.829999999999998</v>
      </c>
      <c r="F143" s="14"/>
      <c r="G143" s="14">
        <v>0</v>
      </c>
      <c r="H143" s="14" t="s">
        <v>22</v>
      </c>
      <c r="I143" s="14" t="s">
        <v>22</v>
      </c>
      <c r="J143" s="8" t="s">
        <v>368</v>
      </c>
      <c r="K143" s="14"/>
      <c r="L143" s="14"/>
      <c r="M143" s="12"/>
      <c r="N143" s="12"/>
      <c r="O143" s="12"/>
      <c r="P143" s="12"/>
      <c r="Q143" s="12"/>
      <c r="R143" s="12"/>
      <c r="S143" s="7" t="s">
        <v>450</v>
      </c>
      <c r="T143" s="12"/>
      <c r="U143" s="12"/>
      <c r="V143" s="12"/>
      <c r="W143" s="12"/>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row>
    <row r="144" spans="1:205" ht="51" x14ac:dyDescent="0.2">
      <c r="A144" s="7">
        <v>126</v>
      </c>
      <c r="B144" s="8" t="s">
        <v>369</v>
      </c>
      <c r="C144" s="14" t="s">
        <v>366</v>
      </c>
      <c r="D144" s="14" t="s">
        <v>367</v>
      </c>
      <c r="E144" s="14">
        <v>0.88</v>
      </c>
      <c r="F144" s="14"/>
      <c r="G144" s="14">
        <v>0</v>
      </c>
      <c r="H144" s="14" t="s">
        <v>22</v>
      </c>
      <c r="I144" s="14" t="s">
        <v>42</v>
      </c>
      <c r="J144" s="8" t="s">
        <v>370</v>
      </c>
      <c r="K144" s="14"/>
      <c r="L144" s="14"/>
      <c r="M144" s="12"/>
      <c r="N144" s="12"/>
      <c r="O144" s="12"/>
      <c r="P144" s="12"/>
      <c r="Q144" s="12"/>
      <c r="R144" s="12"/>
      <c r="S144" s="7" t="s">
        <v>450</v>
      </c>
      <c r="T144" s="12"/>
      <c r="U144" s="12"/>
      <c r="V144" s="12"/>
      <c r="W144" s="12"/>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row>
    <row r="145" spans="1:205" ht="63.75" x14ac:dyDescent="0.2">
      <c r="A145" s="7">
        <v>127</v>
      </c>
      <c r="B145" s="8" t="s">
        <v>371</v>
      </c>
      <c r="C145" s="14" t="s">
        <v>19</v>
      </c>
      <c r="D145" s="14" t="s">
        <v>367</v>
      </c>
      <c r="E145" s="14">
        <v>5.5</v>
      </c>
      <c r="F145" s="14"/>
      <c r="G145" s="14">
        <v>0</v>
      </c>
      <c r="H145" s="14" t="s">
        <v>22</v>
      </c>
      <c r="I145" s="14" t="s">
        <v>109</v>
      </c>
      <c r="J145" s="8" t="s">
        <v>372</v>
      </c>
      <c r="K145" s="14"/>
      <c r="L145" s="14"/>
      <c r="M145" s="12"/>
      <c r="N145" s="12"/>
      <c r="O145" s="12"/>
      <c r="P145" s="12"/>
      <c r="Q145" s="12"/>
      <c r="R145" s="12"/>
      <c r="S145" s="7" t="s">
        <v>450</v>
      </c>
      <c r="T145" s="12"/>
      <c r="U145" s="12"/>
      <c r="V145" s="12"/>
      <c r="W145" s="12"/>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row>
    <row r="146" spans="1:205" ht="25.5" x14ac:dyDescent="0.2">
      <c r="A146" s="5" t="s">
        <v>166</v>
      </c>
      <c r="B146" s="6" t="s">
        <v>159</v>
      </c>
      <c r="C146" s="5"/>
      <c r="D146" s="5"/>
      <c r="E146" s="5"/>
      <c r="F146" s="5"/>
      <c r="G146" s="5"/>
      <c r="H146" s="5"/>
      <c r="I146" s="5"/>
      <c r="J146" s="6"/>
      <c r="K146" s="5" t="s">
        <v>476</v>
      </c>
      <c r="L146" s="5" t="s">
        <v>476</v>
      </c>
      <c r="M146" s="5" t="s">
        <v>476</v>
      </c>
      <c r="N146" s="5" t="s">
        <v>476</v>
      </c>
      <c r="O146" s="5" t="s">
        <v>476</v>
      </c>
      <c r="P146" s="5" t="s">
        <v>476</v>
      </c>
      <c r="Q146" s="5" t="s">
        <v>476</v>
      </c>
      <c r="R146" s="5" t="s">
        <v>476</v>
      </c>
      <c r="S146" s="5" t="s">
        <v>476</v>
      </c>
      <c r="T146" s="5" t="s">
        <v>476</v>
      </c>
      <c r="U146" s="5" t="s">
        <v>476</v>
      </c>
      <c r="V146" s="5" t="s">
        <v>476</v>
      </c>
      <c r="W146" s="6" t="s">
        <v>476</v>
      </c>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row>
    <row r="147" spans="1:205" ht="38.25" x14ac:dyDescent="0.2">
      <c r="A147" s="7">
        <v>128</v>
      </c>
      <c r="B147" s="25" t="s">
        <v>373</v>
      </c>
      <c r="C147" s="7" t="s">
        <v>31</v>
      </c>
      <c r="D147" s="7" t="s">
        <v>162</v>
      </c>
      <c r="E147" s="18">
        <v>0.3</v>
      </c>
      <c r="F147" s="18"/>
      <c r="G147" s="14">
        <v>0.3</v>
      </c>
      <c r="H147" s="7" t="s">
        <v>82</v>
      </c>
      <c r="I147" s="14" t="s">
        <v>374</v>
      </c>
      <c r="J147" s="17" t="s">
        <v>375</v>
      </c>
      <c r="K147" s="7"/>
      <c r="L147" s="7"/>
      <c r="M147" s="78">
        <v>0</v>
      </c>
      <c r="N147" s="78">
        <v>0</v>
      </c>
      <c r="O147" s="78"/>
      <c r="P147" s="78"/>
      <c r="Q147" s="78"/>
      <c r="R147" s="78" t="s">
        <v>450</v>
      </c>
      <c r="S147" s="78"/>
      <c r="T147" s="78"/>
      <c r="U147" s="78"/>
      <c r="V147" s="124"/>
      <c r="W147" s="78" t="s">
        <v>474</v>
      </c>
    </row>
    <row r="148" spans="1:205" ht="51" x14ac:dyDescent="0.2">
      <c r="A148" s="7">
        <v>129</v>
      </c>
      <c r="B148" s="8" t="s">
        <v>376</v>
      </c>
      <c r="C148" s="14" t="s">
        <v>19</v>
      </c>
      <c r="D148" s="7" t="s">
        <v>20</v>
      </c>
      <c r="E148" s="14">
        <v>0.3</v>
      </c>
      <c r="F148" s="14"/>
      <c r="G148" s="14">
        <v>0</v>
      </c>
      <c r="H148" s="7" t="s">
        <v>22</v>
      </c>
      <c r="I148" s="14" t="s">
        <v>36</v>
      </c>
      <c r="J148" s="12" t="s">
        <v>377</v>
      </c>
      <c r="K148" s="14" t="s">
        <v>378</v>
      </c>
      <c r="L148" s="7"/>
      <c r="M148" s="7"/>
      <c r="N148" s="78"/>
      <c r="O148" s="78" t="s">
        <v>450</v>
      </c>
      <c r="P148" s="44"/>
      <c r="Q148" s="44"/>
      <c r="R148" s="78"/>
      <c r="S148" s="44"/>
      <c r="T148" s="44"/>
      <c r="U148" s="44"/>
      <c r="V148" s="125"/>
      <c r="W148" s="121" t="s">
        <v>612</v>
      </c>
    </row>
    <row r="149" spans="1:205" ht="38.25" x14ac:dyDescent="0.2">
      <c r="A149" s="7">
        <v>130</v>
      </c>
      <c r="B149" s="8" t="s">
        <v>379</v>
      </c>
      <c r="C149" s="14" t="s">
        <v>19</v>
      </c>
      <c r="D149" s="7" t="s">
        <v>20</v>
      </c>
      <c r="E149" s="14">
        <v>0.4</v>
      </c>
      <c r="F149" s="14"/>
      <c r="G149" s="14">
        <v>0</v>
      </c>
      <c r="H149" s="7" t="s">
        <v>22</v>
      </c>
      <c r="I149" s="14" t="s">
        <v>32</v>
      </c>
      <c r="J149" s="12" t="s">
        <v>380</v>
      </c>
      <c r="K149" s="14" t="s">
        <v>378</v>
      </c>
      <c r="L149" s="7"/>
      <c r="M149" s="7"/>
      <c r="N149" s="78"/>
      <c r="O149" s="78" t="s">
        <v>450</v>
      </c>
      <c r="P149" s="44"/>
      <c r="Q149" s="44"/>
      <c r="R149" s="78"/>
      <c r="S149" s="44"/>
      <c r="T149" s="44"/>
      <c r="U149" s="44"/>
      <c r="V149" s="125"/>
      <c r="W149" s="121" t="s">
        <v>612</v>
      </c>
    </row>
    <row r="150" spans="1:205" ht="38.25" x14ac:dyDescent="0.2">
      <c r="A150" s="7">
        <v>131</v>
      </c>
      <c r="B150" s="8" t="s">
        <v>381</v>
      </c>
      <c r="C150" s="14" t="s">
        <v>19</v>
      </c>
      <c r="D150" s="7" t="s">
        <v>20</v>
      </c>
      <c r="E150" s="14">
        <v>0.1</v>
      </c>
      <c r="F150" s="14"/>
      <c r="G150" s="14">
        <v>0</v>
      </c>
      <c r="H150" s="7" t="s">
        <v>22</v>
      </c>
      <c r="I150" s="14" t="s">
        <v>382</v>
      </c>
      <c r="J150" s="12" t="s">
        <v>383</v>
      </c>
      <c r="K150" s="14" t="s">
        <v>378</v>
      </c>
      <c r="L150" s="7"/>
      <c r="M150" s="7">
        <v>0</v>
      </c>
      <c r="N150" s="78">
        <v>0</v>
      </c>
      <c r="O150" s="44"/>
      <c r="P150" s="44"/>
      <c r="Q150" s="44"/>
      <c r="R150" s="78" t="s">
        <v>450</v>
      </c>
      <c r="S150" s="44"/>
      <c r="T150" s="44"/>
      <c r="U150" s="90"/>
      <c r="V150" s="125"/>
      <c r="W150" s="121" t="s">
        <v>610</v>
      </c>
    </row>
    <row r="151" spans="1:205" s="27" customFormat="1" ht="13.15" customHeight="1" x14ac:dyDescent="0.2">
      <c r="A151" s="26" t="s">
        <v>416</v>
      </c>
      <c r="B151" s="115" t="s">
        <v>417</v>
      </c>
      <c r="C151" s="116"/>
      <c r="D151" s="116"/>
      <c r="E151" s="116"/>
      <c r="F151" s="116"/>
      <c r="G151" s="116"/>
      <c r="H151" s="116"/>
      <c r="I151" s="116"/>
      <c r="J151" s="117"/>
      <c r="K151" s="5" t="s">
        <v>476</v>
      </c>
      <c r="L151" s="5" t="s">
        <v>476</v>
      </c>
      <c r="M151" s="5" t="s">
        <v>476</v>
      </c>
      <c r="N151" s="5" t="s">
        <v>476</v>
      </c>
      <c r="O151" s="5" t="s">
        <v>476</v>
      </c>
      <c r="P151" s="5" t="s">
        <v>476</v>
      </c>
      <c r="Q151" s="5" t="s">
        <v>476</v>
      </c>
      <c r="R151" s="5" t="s">
        <v>476</v>
      </c>
      <c r="S151" s="5" t="s">
        <v>476</v>
      </c>
      <c r="T151" s="5" t="s">
        <v>476</v>
      </c>
      <c r="U151" s="5" t="s">
        <v>476</v>
      </c>
      <c r="V151" s="5" t="s">
        <v>476</v>
      </c>
      <c r="W151" s="6" t="s">
        <v>476</v>
      </c>
    </row>
    <row r="152" spans="1:205" s="27" customFormat="1" x14ac:dyDescent="0.2">
      <c r="A152" s="26" t="s">
        <v>384</v>
      </c>
      <c r="B152" s="115" t="s">
        <v>418</v>
      </c>
      <c r="C152" s="116"/>
      <c r="D152" s="116"/>
      <c r="E152" s="116"/>
      <c r="F152" s="116"/>
      <c r="G152" s="116"/>
      <c r="H152" s="116"/>
      <c r="I152" s="116"/>
      <c r="J152" s="117"/>
      <c r="K152" s="5" t="s">
        <v>476</v>
      </c>
      <c r="L152" s="5" t="s">
        <v>476</v>
      </c>
      <c r="M152" s="5" t="s">
        <v>476</v>
      </c>
      <c r="N152" s="5" t="s">
        <v>476</v>
      </c>
      <c r="O152" s="5" t="s">
        <v>476</v>
      </c>
      <c r="P152" s="5" t="s">
        <v>476</v>
      </c>
      <c r="Q152" s="5" t="s">
        <v>476</v>
      </c>
      <c r="R152" s="5" t="s">
        <v>476</v>
      </c>
      <c r="S152" s="5" t="s">
        <v>476</v>
      </c>
      <c r="T152" s="5" t="s">
        <v>476</v>
      </c>
      <c r="U152" s="5" t="s">
        <v>476</v>
      </c>
      <c r="V152" s="5" t="s">
        <v>476</v>
      </c>
      <c r="W152" s="6" t="s">
        <v>476</v>
      </c>
    </row>
    <row r="153" spans="1:205" s="27" customFormat="1" ht="38.25" x14ac:dyDescent="0.2">
      <c r="A153" s="28">
        <v>1</v>
      </c>
      <c r="B153" s="29" t="s">
        <v>385</v>
      </c>
      <c r="C153" s="28" t="s">
        <v>50</v>
      </c>
      <c r="D153" s="28" t="s">
        <v>81</v>
      </c>
      <c r="E153" s="30">
        <v>0.7</v>
      </c>
      <c r="F153" s="30"/>
      <c r="G153" s="30">
        <v>0.7</v>
      </c>
      <c r="H153" s="28" t="s">
        <v>82</v>
      </c>
      <c r="I153" s="28" t="s">
        <v>386</v>
      </c>
      <c r="J153" s="29" t="s">
        <v>387</v>
      </c>
      <c r="K153" s="14" t="s">
        <v>420</v>
      </c>
      <c r="L153" s="7" t="s">
        <v>650</v>
      </c>
      <c r="M153" s="74">
        <v>0</v>
      </c>
      <c r="N153" s="74">
        <v>0</v>
      </c>
      <c r="O153" s="74"/>
      <c r="P153" s="74"/>
      <c r="Q153" s="74"/>
      <c r="R153" s="74" t="s">
        <v>450</v>
      </c>
      <c r="S153" s="74"/>
      <c r="T153" s="74"/>
      <c r="U153" s="74"/>
      <c r="V153" s="74"/>
      <c r="W153" s="80" t="s">
        <v>457</v>
      </c>
    </row>
    <row r="154" spans="1:205" s="27" customFormat="1" ht="38.25" x14ac:dyDescent="0.2">
      <c r="A154" s="28">
        <v>2</v>
      </c>
      <c r="B154" s="29" t="s">
        <v>388</v>
      </c>
      <c r="C154" s="31" t="s">
        <v>31</v>
      </c>
      <c r="D154" s="28" t="s">
        <v>81</v>
      </c>
      <c r="E154" s="32">
        <f>(10*150+220*13.5+22*250+16*100+200*13+180*11)/10000</f>
        <v>1.615</v>
      </c>
      <c r="F154" s="32"/>
      <c r="G154" s="32">
        <f>(4*150+220*4.5+250*14.5+100*6+200*5+180*3)/10000</f>
        <v>0.73550000000000004</v>
      </c>
      <c r="H154" s="28" t="s">
        <v>82</v>
      </c>
      <c r="I154" s="28" t="s">
        <v>389</v>
      </c>
      <c r="J154" s="29" t="s">
        <v>390</v>
      </c>
      <c r="K154" s="14" t="s">
        <v>420</v>
      </c>
      <c r="L154" s="7" t="s">
        <v>650</v>
      </c>
      <c r="M154" s="74">
        <v>0</v>
      </c>
      <c r="N154" s="74">
        <v>0</v>
      </c>
      <c r="O154" s="74"/>
      <c r="P154" s="74"/>
      <c r="Q154" s="74"/>
      <c r="R154" s="74" t="s">
        <v>450</v>
      </c>
      <c r="S154" s="74"/>
      <c r="T154" s="74"/>
      <c r="U154" s="74"/>
      <c r="V154" s="74"/>
      <c r="W154" s="80" t="s">
        <v>457</v>
      </c>
    </row>
    <row r="155" spans="1:205" s="27" customFormat="1" ht="38.25" x14ac:dyDescent="0.2">
      <c r="A155" s="28">
        <v>3</v>
      </c>
      <c r="B155" s="29" t="s">
        <v>391</v>
      </c>
      <c r="C155" s="31" t="s">
        <v>31</v>
      </c>
      <c r="D155" s="28" t="s">
        <v>81</v>
      </c>
      <c r="E155" s="32">
        <v>1.76</v>
      </c>
      <c r="F155" s="32"/>
      <c r="G155" s="32">
        <f>E155-(2200*6.5)/10000</f>
        <v>0.33000000000000007</v>
      </c>
      <c r="H155" s="28" t="s">
        <v>82</v>
      </c>
      <c r="I155" s="28" t="s">
        <v>392</v>
      </c>
      <c r="J155" s="29" t="s">
        <v>393</v>
      </c>
      <c r="K155" s="14" t="s">
        <v>420</v>
      </c>
      <c r="L155" s="7" t="s">
        <v>650</v>
      </c>
      <c r="M155" s="74">
        <v>0</v>
      </c>
      <c r="N155" s="74">
        <v>0</v>
      </c>
      <c r="O155" s="74"/>
      <c r="P155" s="74"/>
      <c r="Q155" s="74"/>
      <c r="R155" s="74" t="s">
        <v>450</v>
      </c>
      <c r="S155" s="74"/>
      <c r="T155" s="74"/>
      <c r="U155" s="74"/>
      <c r="V155" s="74"/>
      <c r="W155" s="80" t="s">
        <v>457</v>
      </c>
    </row>
    <row r="156" spans="1:205" s="27" customFormat="1" ht="38.25" x14ac:dyDescent="0.2">
      <c r="A156" s="28">
        <v>4</v>
      </c>
      <c r="B156" s="29" t="s">
        <v>394</v>
      </c>
      <c r="C156" s="31" t="s">
        <v>31</v>
      </c>
      <c r="D156" s="28" t="s">
        <v>81</v>
      </c>
      <c r="E156" s="32">
        <v>1</v>
      </c>
      <c r="F156" s="32"/>
      <c r="G156" s="32">
        <f>E156-0.6</f>
        <v>0.4</v>
      </c>
      <c r="H156" s="28" t="s">
        <v>82</v>
      </c>
      <c r="I156" s="28" t="s">
        <v>395</v>
      </c>
      <c r="J156" s="29" t="s">
        <v>396</v>
      </c>
      <c r="K156" s="14" t="s">
        <v>420</v>
      </c>
      <c r="L156" s="7" t="s">
        <v>650</v>
      </c>
      <c r="M156" s="74">
        <v>0</v>
      </c>
      <c r="N156" s="74">
        <v>0</v>
      </c>
      <c r="O156" s="74"/>
      <c r="P156" s="74"/>
      <c r="Q156" s="74"/>
      <c r="R156" s="74" t="s">
        <v>450</v>
      </c>
      <c r="S156" s="74"/>
      <c r="T156" s="74"/>
      <c r="U156" s="74"/>
      <c r="V156" s="74"/>
      <c r="W156" s="80" t="s">
        <v>457</v>
      </c>
    </row>
    <row r="157" spans="1:205" s="27" customFormat="1" ht="38.25" x14ac:dyDescent="0.2">
      <c r="A157" s="28">
        <v>5</v>
      </c>
      <c r="B157" s="33" t="s">
        <v>397</v>
      </c>
      <c r="C157" s="31" t="s">
        <v>250</v>
      </c>
      <c r="D157" s="34" t="s">
        <v>398</v>
      </c>
      <c r="E157" s="35">
        <v>9.5</v>
      </c>
      <c r="F157" s="32">
        <v>7.54</v>
      </c>
      <c r="G157" s="35">
        <v>9.5</v>
      </c>
      <c r="H157" s="28" t="s">
        <v>82</v>
      </c>
      <c r="I157" s="34" t="s">
        <v>399</v>
      </c>
      <c r="J157" s="36" t="s">
        <v>400</v>
      </c>
      <c r="K157" s="14" t="s">
        <v>420</v>
      </c>
      <c r="L157" s="7">
        <v>3</v>
      </c>
      <c r="M157" s="74">
        <v>0</v>
      </c>
      <c r="N157" s="74">
        <v>0</v>
      </c>
      <c r="O157" s="74"/>
      <c r="P157" s="74"/>
      <c r="Q157" s="74"/>
      <c r="R157" s="74" t="s">
        <v>450</v>
      </c>
      <c r="S157" s="45"/>
      <c r="T157" s="45"/>
      <c r="U157" s="45"/>
      <c r="V157" s="45"/>
      <c r="W157" s="79"/>
    </row>
    <row r="158" spans="1:205" s="27" customFormat="1" ht="38.25" x14ac:dyDescent="0.2">
      <c r="A158" s="28">
        <v>6</v>
      </c>
      <c r="B158" s="33" t="s">
        <v>401</v>
      </c>
      <c r="C158" s="31" t="s">
        <v>250</v>
      </c>
      <c r="D158" s="34" t="s">
        <v>402</v>
      </c>
      <c r="E158" s="35">
        <v>12</v>
      </c>
      <c r="F158" s="32">
        <v>12</v>
      </c>
      <c r="G158" s="35">
        <v>12</v>
      </c>
      <c r="H158" s="28" t="s">
        <v>82</v>
      </c>
      <c r="I158" s="34" t="s">
        <v>403</v>
      </c>
      <c r="J158" s="36" t="s">
        <v>404</v>
      </c>
      <c r="K158" s="14" t="s">
        <v>420</v>
      </c>
      <c r="L158" s="7">
        <v>3</v>
      </c>
      <c r="M158" s="74">
        <v>0</v>
      </c>
      <c r="N158" s="74">
        <v>0</v>
      </c>
      <c r="O158" s="74"/>
      <c r="P158" s="74"/>
      <c r="Q158" s="74"/>
      <c r="R158" s="74" t="s">
        <v>450</v>
      </c>
      <c r="S158" s="45"/>
      <c r="T158" s="45"/>
      <c r="U158" s="45"/>
      <c r="V158" s="45"/>
      <c r="W158" s="79"/>
    </row>
    <row r="159" spans="1:205" s="42" customFormat="1" x14ac:dyDescent="0.2">
      <c r="A159" s="37" t="s">
        <v>405</v>
      </c>
      <c r="B159" s="37" t="s">
        <v>419</v>
      </c>
      <c r="C159" s="37"/>
      <c r="D159" s="38"/>
      <c r="E159" s="39"/>
      <c r="F159" s="40"/>
      <c r="G159" s="40"/>
      <c r="H159" s="37"/>
      <c r="I159" s="37"/>
      <c r="J159" s="41"/>
      <c r="K159" s="5" t="s">
        <v>476</v>
      </c>
      <c r="L159" s="5" t="s">
        <v>476</v>
      </c>
      <c r="M159" s="5" t="s">
        <v>476</v>
      </c>
      <c r="N159" s="5" t="s">
        <v>476</v>
      </c>
      <c r="O159" s="5" t="s">
        <v>476</v>
      </c>
      <c r="P159" s="5" t="s">
        <v>476</v>
      </c>
      <c r="Q159" s="5" t="s">
        <v>476</v>
      </c>
      <c r="R159" s="5" t="s">
        <v>476</v>
      </c>
      <c r="S159" s="5" t="s">
        <v>476</v>
      </c>
      <c r="T159" s="5" t="s">
        <v>476</v>
      </c>
      <c r="U159" s="5" t="s">
        <v>476</v>
      </c>
      <c r="V159" s="5" t="s">
        <v>476</v>
      </c>
      <c r="W159" s="6" t="s">
        <v>476</v>
      </c>
    </row>
    <row r="160" spans="1:205" s="27" customFormat="1" ht="51" x14ac:dyDescent="0.2">
      <c r="A160" s="28">
        <v>7</v>
      </c>
      <c r="B160" s="29" t="s">
        <v>406</v>
      </c>
      <c r="C160" s="31" t="s">
        <v>19</v>
      </c>
      <c r="D160" s="28" t="s">
        <v>407</v>
      </c>
      <c r="E160" s="31">
        <v>0.48</v>
      </c>
      <c r="F160" s="31"/>
      <c r="G160" s="31">
        <v>0</v>
      </c>
      <c r="H160" s="28" t="s">
        <v>82</v>
      </c>
      <c r="I160" s="28" t="s">
        <v>408</v>
      </c>
      <c r="J160" s="29" t="s">
        <v>409</v>
      </c>
      <c r="K160" s="14"/>
      <c r="L160" s="7"/>
      <c r="M160" s="7">
        <v>0</v>
      </c>
      <c r="N160" s="74">
        <v>0</v>
      </c>
      <c r="O160" s="74"/>
      <c r="P160" s="74"/>
      <c r="Q160" s="74"/>
      <c r="R160" s="74" t="s">
        <v>450</v>
      </c>
      <c r="S160" s="74"/>
      <c r="T160" s="74"/>
      <c r="U160" s="80"/>
      <c r="V160" s="45"/>
      <c r="W160" s="121" t="s">
        <v>610</v>
      </c>
    </row>
    <row r="161" spans="1:23" s="27" customFormat="1" ht="63.75" x14ac:dyDescent="0.2">
      <c r="A161" s="28">
        <v>8</v>
      </c>
      <c r="B161" s="29" t="s">
        <v>410</v>
      </c>
      <c r="C161" s="31" t="s">
        <v>31</v>
      </c>
      <c r="D161" s="28" t="s">
        <v>407</v>
      </c>
      <c r="E161" s="31">
        <v>3.4</v>
      </c>
      <c r="F161" s="31"/>
      <c r="G161" s="31">
        <v>0</v>
      </c>
      <c r="H161" s="28" t="s">
        <v>82</v>
      </c>
      <c r="I161" s="28" t="s">
        <v>408</v>
      </c>
      <c r="J161" s="29" t="s">
        <v>411</v>
      </c>
      <c r="K161" s="14"/>
      <c r="L161" s="7"/>
      <c r="M161" s="7">
        <v>0</v>
      </c>
      <c r="N161" s="74">
        <v>0</v>
      </c>
      <c r="O161" s="74"/>
      <c r="P161" s="74"/>
      <c r="Q161" s="74"/>
      <c r="R161" s="74" t="s">
        <v>450</v>
      </c>
      <c r="S161" s="74"/>
      <c r="T161" s="74"/>
      <c r="U161" s="80"/>
      <c r="V161" s="45"/>
      <c r="W161" s="121" t="s">
        <v>610</v>
      </c>
    </row>
    <row r="162" spans="1:23" s="27" customFormat="1" ht="38.25" x14ac:dyDescent="0.2">
      <c r="A162" s="28">
        <v>9</v>
      </c>
      <c r="B162" s="29" t="s">
        <v>412</v>
      </c>
      <c r="C162" s="31" t="s">
        <v>101</v>
      </c>
      <c r="D162" s="28" t="s">
        <v>413</v>
      </c>
      <c r="E162" s="32">
        <v>0.7</v>
      </c>
      <c r="F162" s="32"/>
      <c r="G162" s="32"/>
      <c r="H162" s="28" t="s">
        <v>82</v>
      </c>
      <c r="I162" s="28" t="s">
        <v>414</v>
      </c>
      <c r="J162" s="29" t="s">
        <v>415</v>
      </c>
      <c r="K162" s="14"/>
      <c r="L162" s="7"/>
      <c r="M162" s="7">
        <v>0</v>
      </c>
      <c r="N162" s="74">
        <v>0</v>
      </c>
      <c r="O162" s="74"/>
      <c r="P162" s="74"/>
      <c r="Q162" s="74"/>
      <c r="R162" s="74" t="s">
        <v>450</v>
      </c>
      <c r="S162" s="74"/>
      <c r="T162" s="45"/>
      <c r="U162" s="45"/>
      <c r="V162" s="45"/>
      <c r="W162" s="79"/>
    </row>
  </sheetData>
  <autoFilter ref="A7:W162"/>
  <mergeCells count="22">
    <mergeCell ref="A3:V3"/>
    <mergeCell ref="F4:G4"/>
    <mergeCell ref="H4:I4"/>
    <mergeCell ref="L4:L6"/>
    <mergeCell ref="J4:J6"/>
    <mergeCell ref="F5:G5"/>
    <mergeCell ref="W4:W6"/>
    <mergeCell ref="A2:V2"/>
    <mergeCell ref="H5:H6"/>
    <mergeCell ref="M5:N5"/>
    <mergeCell ref="O5:O6"/>
    <mergeCell ref="R5:S5"/>
    <mergeCell ref="T5:V5"/>
    <mergeCell ref="M4:V4"/>
    <mergeCell ref="I5:I6"/>
    <mergeCell ref="P5:Q5"/>
    <mergeCell ref="A4:A6"/>
    <mergeCell ref="B4:B6"/>
    <mergeCell ref="C4:C6"/>
    <mergeCell ref="D4:D6"/>
    <mergeCell ref="E4:E6"/>
    <mergeCell ref="K4:K6"/>
  </mergeCells>
  <printOptions horizontalCentered="1"/>
  <pageMargins left="0.2" right="0.2" top="0.25" bottom="0.25" header="0.3" footer="0.3"/>
  <pageSetup paperSize="8" scale="85" orientation="landscape" verticalDpi="0" r:id="rId1"/>
  <headerFooter>
    <oddFooter>&amp;R&amp;P</oddFooter>
  </headerFooter>
  <ignoredErrors>
    <ignoredError sqref="E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82"/>
  <sheetViews>
    <sheetView zoomScale="85" zoomScaleNormal="85" workbookViewId="0">
      <pane xSplit="2" ySplit="7" topLeftCell="C164" activePane="bottomRight" state="frozen"/>
      <selection activeCell="E10" sqref="E10"/>
      <selection pane="topRight" activeCell="E10" sqref="E10"/>
      <selection pane="bottomLeft" activeCell="E10" sqref="E10"/>
      <selection pane="bottomRight" activeCell="E10" sqref="E10"/>
    </sheetView>
  </sheetViews>
  <sheetFormatPr defaultColWidth="8.85546875" defaultRowHeight="12.75" x14ac:dyDescent="0.2"/>
  <cols>
    <col min="1" max="1" width="5.140625" style="143" bestFit="1" customWidth="1"/>
    <col min="2" max="2" width="29" style="143" customWidth="1"/>
    <col min="3" max="4" width="7.85546875" style="143" customWidth="1"/>
    <col min="5" max="5" width="17" style="143" customWidth="1"/>
    <col min="6" max="6" width="7.7109375" style="143" customWidth="1"/>
    <col min="7" max="7" width="7.140625" style="143" bestFit="1" customWidth="1"/>
    <col min="8" max="9" width="8" style="143" customWidth="1"/>
    <col min="10" max="10" width="12.5703125" style="143" customWidth="1"/>
    <col min="11" max="11" width="35.85546875" style="143" customWidth="1"/>
    <col min="12" max="12" width="8.85546875" style="143" customWidth="1"/>
    <col min="13" max="13" width="6.28515625" style="143" customWidth="1"/>
    <col min="14" max="22" width="9.42578125" style="143" customWidth="1"/>
    <col min="23" max="23" width="11.85546875" style="143" customWidth="1"/>
    <col min="24" max="24" width="37.140625" style="144" customWidth="1"/>
    <col min="25" max="16384" width="8.85546875" style="143"/>
  </cols>
  <sheetData>
    <row r="1" spans="1:246" x14ac:dyDescent="0.2">
      <c r="A1" s="58" t="s">
        <v>446</v>
      </c>
      <c r="B1" s="1"/>
      <c r="C1" s="58"/>
      <c r="D1" s="58"/>
      <c r="E1" s="1"/>
      <c r="F1" s="1"/>
      <c r="G1" s="1"/>
      <c r="H1" s="1"/>
      <c r="I1" s="1"/>
      <c r="J1" s="1"/>
      <c r="K1" s="1"/>
      <c r="L1" s="1"/>
      <c r="M1" s="1"/>
      <c r="N1" s="141"/>
      <c r="O1" s="141"/>
      <c r="P1" s="141"/>
      <c r="Q1" s="141"/>
      <c r="R1" s="141"/>
      <c r="S1" s="141"/>
      <c r="T1" s="141"/>
      <c r="U1" s="141"/>
      <c r="V1" s="141"/>
      <c r="W1" s="141"/>
      <c r="X1" s="142"/>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row>
    <row r="2" spans="1:246"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142"/>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row>
    <row r="3" spans="1:246" x14ac:dyDescent="0.2">
      <c r="A3" s="258" t="s">
        <v>447</v>
      </c>
      <c r="B3" s="258"/>
      <c r="C3" s="258"/>
      <c r="D3" s="258"/>
      <c r="E3" s="258"/>
      <c r="F3" s="258"/>
      <c r="G3" s="258"/>
      <c r="H3" s="258"/>
      <c r="I3" s="258"/>
      <c r="J3" s="258"/>
      <c r="K3" s="258"/>
      <c r="L3" s="258"/>
      <c r="M3" s="258"/>
      <c r="N3" s="258"/>
      <c r="O3" s="258"/>
      <c r="P3" s="258"/>
      <c r="Q3" s="258"/>
      <c r="R3" s="258"/>
      <c r="S3" s="258"/>
      <c r="T3" s="258"/>
      <c r="U3" s="258"/>
      <c r="V3" s="258"/>
      <c r="W3" s="258"/>
      <c r="X3" s="142"/>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row>
    <row r="4" spans="1:246" s="46" customFormat="1" x14ac:dyDescent="0.25">
      <c r="A4" s="248" t="s">
        <v>1</v>
      </c>
      <c r="B4" s="248" t="s">
        <v>2</v>
      </c>
      <c r="C4" s="248" t="s">
        <v>422</v>
      </c>
      <c r="D4" s="250" t="s">
        <v>636</v>
      </c>
      <c r="E4" s="248" t="s">
        <v>423</v>
      </c>
      <c r="F4" s="248" t="s">
        <v>3</v>
      </c>
      <c r="G4" s="254" t="s">
        <v>4</v>
      </c>
      <c r="H4" s="255"/>
      <c r="I4" s="248" t="s">
        <v>5</v>
      </c>
      <c r="J4" s="248"/>
      <c r="K4" s="248" t="s">
        <v>6</v>
      </c>
      <c r="L4" s="248" t="s">
        <v>7</v>
      </c>
      <c r="M4" s="250" t="s">
        <v>424</v>
      </c>
      <c r="N4" s="252" t="s">
        <v>425</v>
      </c>
      <c r="O4" s="252"/>
      <c r="P4" s="252"/>
      <c r="Q4" s="252"/>
      <c r="R4" s="252"/>
      <c r="S4" s="252"/>
      <c r="T4" s="252"/>
      <c r="U4" s="252"/>
      <c r="V4" s="252"/>
      <c r="W4" s="252"/>
      <c r="X4" s="248" t="s">
        <v>452</v>
      </c>
    </row>
    <row r="5" spans="1:246" s="46" customFormat="1" x14ac:dyDescent="0.25">
      <c r="A5" s="248"/>
      <c r="B5" s="248"/>
      <c r="C5" s="248"/>
      <c r="D5" s="256"/>
      <c r="E5" s="248"/>
      <c r="F5" s="248"/>
      <c r="G5" s="254" t="s">
        <v>426</v>
      </c>
      <c r="H5" s="257"/>
      <c r="I5" s="250" t="s">
        <v>10</v>
      </c>
      <c r="J5" s="250" t="s">
        <v>11</v>
      </c>
      <c r="K5" s="248"/>
      <c r="L5" s="248"/>
      <c r="M5" s="256"/>
      <c r="N5" s="248" t="s">
        <v>427</v>
      </c>
      <c r="O5" s="248"/>
      <c r="P5" s="248" t="s">
        <v>455</v>
      </c>
      <c r="Q5" s="248" t="s">
        <v>428</v>
      </c>
      <c r="R5" s="248"/>
      <c r="S5" s="248" t="s">
        <v>429</v>
      </c>
      <c r="T5" s="248"/>
      <c r="U5" s="248" t="s">
        <v>7</v>
      </c>
      <c r="V5" s="248"/>
      <c r="W5" s="248"/>
      <c r="X5" s="248"/>
    </row>
    <row r="6" spans="1:246" s="46" customFormat="1" ht="76.5" x14ac:dyDescent="0.25">
      <c r="A6" s="248"/>
      <c r="B6" s="248"/>
      <c r="C6" s="248"/>
      <c r="D6" s="251"/>
      <c r="E6" s="248"/>
      <c r="F6" s="248"/>
      <c r="G6" s="113" t="s">
        <v>430</v>
      </c>
      <c r="H6" s="113" t="s">
        <v>9</v>
      </c>
      <c r="I6" s="251"/>
      <c r="J6" s="251"/>
      <c r="K6" s="248"/>
      <c r="L6" s="248"/>
      <c r="M6" s="251"/>
      <c r="N6" s="113" t="s">
        <v>3</v>
      </c>
      <c r="O6" s="113" t="s">
        <v>431</v>
      </c>
      <c r="P6" s="248"/>
      <c r="Q6" s="113" t="s">
        <v>432</v>
      </c>
      <c r="R6" s="47" t="s">
        <v>433</v>
      </c>
      <c r="S6" s="113" t="s">
        <v>448</v>
      </c>
      <c r="T6" s="113" t="s">
        <v>434</v>
      </c>
      <c r="U6" s="113" t="s">
        <v>449</v>
      </c>
      <c r="V6" s="113" t="s">
        <v>435</v>
      </c>
      <c r="W6" s="113" t="s">
        <v>436</v>
      </c>
      <c r="X6" s="248"/>
    </row>
    <row r="7" spans="1:246" ht="18.75" x14ac:dyDescent="0.2">
      <c r="A7" s="126" t="s">
        <v>12</v>
      </c>
      <c r="B7" s="127" t="s">
        <v>615</v>
      </c>
      <c r="C7" s="145"/>
      <c r="D7" s="145"/>
      <c r="E7" s="145"/>
      <c r="F7" s="145"/>
      <c r="G7" s="145"/>
      <c r="H7" s="145"/>
      <c r="I7" s="145"/>
      <c r="J7" s="145"/>
      <c r="K7" s="145"/>
      <c r="L7" s="145"/>
      <c r="M7" s="145"/>
      <c r="N7" s="145"/>
      <c r="O7" s="145"/>
      <c r="P7" s="145"/>
      <c r="Q7" s="145"/>
      <c r="R7" s="145"/>
      <c r="S7" s="145"/>
      <c r="T7" s="145"/>
      <c r="U7" s="145"/>
      <c r="V7" s="145"/>
      <c r="W7" s="145"/>
      <c r="X7" s="146"/>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row>
    <row r="8" spans="1:246" ht="15.75" x14ac:dyDescent="0.2">
      <c r="A8" s="128">
        <v>1</v>
      </c>
      <c r="B8" s="129" t="s">
        <v>616</v>
      </c>
      <c r="C8" s="147"/>
      <c r="D8" s="147"/>
      <c r="E8" s="147"/>
      <c r="F8" s="147"/>
      <c r="G8" s="147"/>
      <c r="H8" s="147"/>
      <c r="I8" s="147"/>
      <c r="J8" s="147"/>
      <c r="K8" s="147"/>
      <c r="L8" s="147"/>
      <c r="M8" s="147"/>
    </row>
    <row r="9" spans="1:246" s="3" customFormat="1" ht="63.75" x14ac:dyDescent="0.2">
      <c r="A9" s="7">
        <v>14</v>
      </c>
      <c r="B9" s="12" t="s">
        <v>62</v>
      </c>
      <c r="C9" s="7" t="s">
        <v>50</v>
      </c>
      <c r="D9" s="7" t="s">
        <v>637</v>
      </c>
      <c r="E9" s="7" t="s">
        <v>63</v>
      </c>
      <c r="F9" s="13">
        <v>1</v>
      </c>
      <c r="G9" s="13"/>
      <c r="H9" s="9">
        <v>1</v>
      </c>
      <c r="I9" s="7" t="s">
        <v>22</v>
      </c>
      <c r="J9" s="7" t="s">
        <v>42</v>
      </c>
      <c r="K9" s="12" t="s">
        <v>64</v>
      </c>
      <c r="L9" s="11" t="s">
        <v>25</v>
      </c>
      <c r="M9" s="11" t="s">
        <v>26</v>
      </c>
      <c r="N9" s="7">
        <v>1</v>
      </c>
      <c r="O9" s="68">
        <v>1</v>
      </c>
      <c r="P9" s="7" t="s">
        <v>450</v>
      </c>
      <c r="Q9" s="7"/>
      <c r="R9" s="7"/>
      <c r="S9" s="7"/>
      <c r="T9" s="7"/>
      <c r="U9" s="7"/>
      <c r="V9" s="7"/>
      <c r="W9" s="7"/>
      <c r="X9" s="12" t="s">
        <v>456</v>
      </c>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row>
    <row r="10" spans="1:246" s="3" customFormat="1" ht="76.5" x14ac:dyDescent="0.2">
      <c r="A10" s="7">
        <v>19</v>
      </c>
      <c r="B10" s="12" t="s">
        <v>74</v>
      </c>
      <c r="C10" s="7" t="s">
        <v>50</v>
      </c>
      <c r="D10" s="7" t="s">
        <v>637</v>
      </c>
      <c r="E10" s="7" t="s">
        <v>63</v>
      </c>
      <c r="F10" s="13">
        <v>0.9</v>
      </c>
      <c r="G10" s="13"/>
      <c r="H10" s="9">
        <v>0.9</v>
      </c>
      <c r="I10" s="7" t="s">
        <v>22</v>
      </c>
      <c r="J10" s="7" t="s">
        <v>75</v>
      </c>
      <c r="K10" s="12" t="s">
        <v>76</v>
      </c>
      <c r="L10" s="11" t="s">
        <v>25</v>
      </c>
      <c r="M10" s="11" t="s">
        <v>26</v>
      </c>
      <c r="N10" s="7">
        <v>0.9</v>
      </c>
      <c r="O10" s="68">
        <v>1</v>
      </c>
      <c r="P10" s="7" t="s">
        <v>450</v>
      </c>
      <c r="Q10" s="7"/>
      <c r="R10" s="7"/>
      <c r="S10" s="7"/>
      <c r="T10" s="7"/>
      <c r="U10" s="7"/>
      <c r="V10" s="7"/>
      <c r="W10" s="7"/>
      <c r="X10" s="12" t="s">
        <v>456</v>
      </c>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row>
    <row r="11" spans="1:246" s="3" customFormat="1" ht="114.75" x14ac:dyDescent="0.2">
      <c r="A11" s="7">
        <v>43</v>
      </c>
      <c r="B11" s="12" t="s">
        <v>144</v>
      </c>
      <c r="C11" s="7" t="s">
        <v>31</v>
      </c>
      <c r="D11" s="7" t="s">
        <v>637</v>
      </c>
      <c r="E11" s="7" t="s">
        <v>81</v>
      </c>
      <c r="F11" s="7">
        <v>1</v>
      </c>
      <c r="G11" s="7">
        <v>0.22</v>
      </c>
      <c r="H11" s="7">
        <v>1</v>
      </c>
      <c r="I11" s="7" t="s">
        <v>82</v>
      </c>
      <c r="J11" s="7" t="s">
        <v>32</v>
      </c>
      <c r="K11" s="12" t="s">
        <v>145</v>
      </c>
      <c r="L11" s="7" t="s">
        <v>25</v>
      </c>
      <c r="M11" s="7" t="s">
        <v>26</v>
      </c>
      <c r="N11" s="17">
        <v>1</v>
      </c>
      <c r="O11" s="69">
        <v>1</v>
      </c>
      <c r="P11" s="7" t="s">
        <v>450</v>
      </c>
      <c r="Q11" s="17"/>
      <c r="R11" s="17"/>
      <c r="S11" s="17"/>
      <c r="T11" s="17"/>
      <c r="U11" s="17"/>
      <c r="V11" s="17"/>
      <c r="W11" s="17"/>
      <c r="X11" s="12" t="s">
        <v>456</v>
      </c>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row>
    <row r="12" spans="1:246" s="3" customFormat="1" ht="102" x14ac:dyDescent="0.2">
      <c r="A12" s="7">
        <v>84</v>
      </c>
      <c r="B12" s="8" t="s">
        <v>235</v>
      </c>
      <c r="C12" s="14" t="s">
        <v>228</v>
      </c>
      <c r="D12" s="14" t="s">
        <v>638</v>
      </c>
      <c r="E12" s="14" t="s">
        <v>236</v>
      </c>
      <c r="F12" s="14">
        <v>0.06</v>
      </c>
      <c r="G12" s="14">
        <v>0.03</v>
      </c>
      <c r="H12" s="14">
        <v>0.06</v>
      </c>
      <c r="I12" s="14" t="s">
        <v>82</v>
      </c>
      <c r="J12" s="14" t="s">
        <v>237</v>
      </c>
      <c r="K12" s="8" t="s">
        <v>238</v>
      </c>
      <c r="L12" s="7" t="s">
        <v>25</v>
      </c>
      <c r="M12" s="7">
        <v>2</v>
      </c>
      <c r="N12" s="12"/>
      <c r="O12" s="12"/>
      <c r="P12" s="7" t="s">
        <v>450</v>
      </c>
      <c r="Q12" s="12"/>
      <c r="R12" s="12"/>
      <c r="S12" s="12"/>
      <c r="T12" s="12"/>
      <c r="U12" s="12"/>
      <c r="V12" s="12"/>
      <c r="W12" s="12"/>
      <c r="X12" s="12" t="s">
        <v>585</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row>
    <row r="13" spans="1:246" s="3" customFormat="1" ht="51" x14ac:dyDescent="0.2">
      <c r="A13" s="7">
        <v>85</v>
      </c>
      <c r="B13" s="8" t="s">
        <v>239</v>
      </c>
      <c r="C13" s="14" t="s">
        <v>228</v>
      </c>
      <c r="D13" s="14" t="s">
        <v>638</v>
      </c>
      <c r="E13" s="14" t="s">
        <v>236</v>
      </c>
      <c r="F13" s="14">
        <v>0.03</v>
      </c>
      <c r="G13" s="14">
        <v>0.01</v>
      </c>
      <c r="H13" s="14">
        <v>0.03</v>
      </c>
      <c r="I13" s="14" t="s">
        <v>82</v>
      </c>
      <c r="J13" s="14" t="s">
        <v>240</v>
      </c>
      <c r="K13" s="8" t="s">
        <v>238</v>
      </c>
      <c r="L13" s="7" t="s">
        <v>25</v>
      </c>
      <c r="M13" s="7">
        <v>2</v>
      </c>
      <c r="N13" s="12"/>
      <c r="O13" s="12"/>
      <c r="P13" s="7" t="s">
        <v>450</v>
      </c>
      <c r="Q13" s="12"/>
      <c r="R13" s="12"/>
      <c r="S13" s="12"/>
      <c r="T13" s="12"/>
      <c r="U13" s="12"/>
      <c r="V13" s="12"/>
      <c r="W13" s="12"/>
      <c r="X13" s="12" t="s">
        <v>585</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row>
    <row r="14" spans="1:246" s="3" customFormat="1" ht="51" x14ac:dyDescent="0.2">
      <c r="A14" s="7">
        <v>86</v>
      </c>
      <c r="B14" s="8" t="s">
        <v>241</v>
      </c>
      <c r="C14" s="14" t="s">
        <v>228</v>
      </c>
      <c r="D14" s="14" t="s">
        <v>638</v>
      </c>
      <c r="E14" s="14" t="s">
        <v>236</v>
      </c>
      <c r="F14" s="14">
        <v>0.15</v>
      </c>
      <c r="G14" s="14">
        <v>0.01</v>
      </c>
      <c r="H14" s="14">
        <v>0.01</v>
      </c>
      <c r="I14" s="14" t="s">
        <v>82</v>
      </c>
      <c r="J14" s="14" t="s">
        <v>242</v>
      </c>
      <c r="K14" s="8" t="s">
        <v>238</v>
      </c>
      <c r="L14" s="7" t="s">
        <v>25</v>
      </c>
      <c r="M14" s="7">
        <v>2</v>
      </c>
      <c r="N14" s="12"/>
      <c r="O14" s="12"/>
      <c r="P14" s="7" t="s">
        <v>450</v>
      </c>
      <c r="Q14" s="12"/>
      <c r="R14" s="12"/>
      <c r="S14" s="12"/>
      <c r="T14" s="12"/>
      <c r="U14" s="12"/>
      <c r="V14" s="12"/>
      <c r="W14" s="12"/>
      <c r="X14" s="12" t="s">
        <v>585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row>
    <row r="15" spans="1:246" ht="15.75" x14ac:dyDescent="0.2">
      <c r="A15" s="128">
        <v>2</v>
      </c>
      <c r="B15" s="129" t="s">
        <v>617</v>
      </c>
      <c r="C15" s="147"/>
      <c r="D15" s="147"/>
      <c r="E15" s="147"/>
      <c r="F15" s="147"/>
      <c r="G15" s="147"/>
      <c r="H15" s="147"/>
      <c r="I15" s="147"/>
      <c r="J15" s="147"/>
      <c r="K15" s="147"/>
      <c r="L15" s="147"/>
      <c r="M15" s="147"/>
    </row>
    <row r="16" spans="1:246" s="3" customFormat="1" ht="102" x14ac:dyDescent="0.2">
      <c r="A16" s="7">
        <v>90</v>
      </c>
      <c r="B16" s="12" t="s">
        <v>259</v>
      </c>
      <c r="C16" s="7" t="s">
        <v>19</v>
      </c>
      <c r="D16" s="7" t="s">
        <v>637</v>
      </c>
      <c r="E16" s="7" t="s">
        <v>57</v>
      </c>
      <c r="F16" s="13">
        <v>0.49</v>
      </c>
      <c r="G16" s="13"/>
      <c r="H16" s="9">
        <v>0</v>
      </c>
      <c r="I16" s="7" t="s">
        <v>22</v>
      </c>
      <c r="J16" s="7" t="s">
        <v>23</v>
      </c>
      <c r="K16" s="12" t="s">
        <v>260</v>
      </c>
      <c r="L16" s="7" t="s">
        <v>261</v>
      </c>
      <c r="M16" s="7"/>
      <c r="N16" s="7"/>
      <c r="O16" s="7"/>
      <c r="P16" s="7" t="s">
        <v>450</v>
      </c>
      <c r="Q16" s="7"/>
      <c r="R16" s="7"/>
      <c r="S16" s="7"/>
      <c r="T16" s="7"/>
      <c r="U16" s="7"/>
      <c r="V16" s="7"/>
      <c r="W16" s="7"/>
      <c r="X16" s="7" t="s">
        <v>608</v>
      </c>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row>
    <row r="17" spans="1:206" s="3" customFormat="1" ht="76.5" x14ac:dyDescent="0.2">
      <c r="A17" s="7">
        <v>94</v>
      </c>
      <c r="B17" s="8" t="s">
        <v>270</v>
      </c>
      <c r="C17" s="14" t="s">
        <v>50</v>
      </c>
      <c r="D17" s="14" t="s">
        <v>637</v>
      </c>
      <c r="E17" s="14" t="s">
        <v>271</v>
      </c>
      <c r="F17" s="14">
        <v>2.2000000000000002</v>
      </c>
      <c r="G17" s="14"/>
      <c r="H17" s="14">
        <v>0</v>
      </c>
      <c r="I17" s="14" t="s">
        <v>82</v>
      </c>
      <c r="J17" s="14" t="s">
        <v>32</v>
      </c>
      <c r="K17" s="8" t="s">
        <v>272</v>
      </c>
      <c r="L17" s="7" t="s">
        <v>261</v>
      </c>
      <c r="M17" s="14"/>
      <c r="N17" s="12">
        <v>2.2000000000000002</v>
      </c>
      <c r="O17" s="72">
        <v>1</v>
      </c>
      <c r="P17" s="7" t="s">
        <v>450</v>
      </c>
      <c r="Q17" s="12"/>
      <c r="R17" s="12"/>
      <c r="S17" s="12"/>
      <c r="T17" s="12"/>
      <c r="U17" s="12"/>
      <c r="V17" s="12"/>
      <c r="W17" s="12"/>
      <c r="X17" s="12" t="s">
        <v>456</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row>
    <row r="18" spans="1:206" s="3" customFormat="1" ht="38.25" x14ac:dyDescent="0.2">
      <c r="A18" s="7">
        <v>109</v>
      </c>
      <c r="B18" s="12" t="s">
        <v>316</v>
      </c>
      <c r="C18" s="7" t="s">
        <v>19</v>
      </c>
      <c r="D18" s="7" t="s">
        <v>637</v>
      </c>
      <c r="E18" s="7" t="s">
        <v>20</v>
      </c>
      <c r="F18" s="7">
        <v>0.79</v>
      </c>
      <c r="G18" s="7"/>
      <c r="H18" s="7">
        <v>0</v>
      </c>
      <c r="I18" s="12" t="s">
        <v>82</v>
      </c>
      <c r="J18" s="7" t="s">
        <v>23</v>
      </c>
      <c r="K18" s="12" t="s">
        <v>317</v>
      </c>
      <c r="L18" s="14" t="s">
        <v>261</v>
      </c>
      <c r="M18" s="7"/>
      <c r="N18" s="7"/>
      <c r="O18" s="12"/>
      <c r="P18" s="89" t="s">
        <v>450</v>
      </c>
      <c r="Q18" s="12"/>
      <c r="R18" s="12"/>
      <c r="S18" s="7"/>
      <c r="T18" s="12"/>
      <c r="U18" s="12"/>
      <c r="V18" s="12"/>
      <c r="W18" s="12"/>
      <c r="X18" s="12" t="s">
        <v>611</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row>
    <row r="19" spans="1:206" s="3" customFormat="1" ht="51" x14ac:dyDescent="0.2">
      <c r="A19" s="7">
        <v>122</v>
      </c>
      <c r="B19" s="12" t="s">
        <v>354</v>
      </c>
      <c r="C19" s="7" t="s">
        <v>355</v>
      </c>
      <c r="D19" s="7" t="s">
        <v>637</v>
      </c>
      <c r="E19" s="7" t="s">
        <v>356</v>
      </c>
      <c r="F19" s="13">
        <v>0.3</v>
      </c>
      <c r="G19" s="13"/>
      <c r="H19" s="9">
        <v>0</v>
      </c>
      <c r="I19" s="7" t="s">
        <v>22</v>
      </c>
      <c r="J19" s="7" t="s">
        <v>106</v>
      </c>
      <c r="K19" s="12" t="s">
        <v>357</v>
      </c>
      <c r="L19" s="7"/>
      <c r="M19" s="7"/>
      <c r="N19" s="7"/>
      <c r="O19" s="7"/>
      <c r="P19" s="7" t="s">
        <v>450</v>
      </c>
      <c r="Q19" s="7"/>
      <c r="R19" s="7"/>
      <c r="S19" s="7"/>
      <c r="T19" s="7"/>
      <c r="U19" s="43"/>
      <c r="V19" s="43"/>
      <c r="W19" s="122"/>
      <c r="X19" s="12" t="s">
        <v>600</v>
      </c>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row>
    <row r="20" spans="1:206" s="3" customFormat="1" ht="51" x14ac:dyDescent="0.2">
      <c r="A20" s="7">
        <v>124</v>
      </c>
      <c r="B20" s="8" t="s">
        <v>363</v>
      </c>
      <c r="C20" s="14" t="s">
        <v>228</v>
      </c>
      <c r="D20" s="14" t="s">
        <v>638</v>
      </c>
      <c r="E20" s="14" t="s">
        <v>236</v>
      </c>
      <c r="F20" s="14">
        <v>0.1</v>
      </c>
      <c r="G20" s="14"/>
      <c r="H20" s="14">
        <v>0</v>
      </c>
      <c r="I20" s="14" t="s">
        <v>82</v>
      </c>
      <c r="J20" s="14" t="s">
        <v>51</v>
      </c>
      <c r="K20" s="8" t="s">
        <v>238</v>
      </c>
      <c r="L20" s="14" t="s">
        <v>364</v>
      </c>
      <c r="M20" s="14"/>
      <c r="N20" s="12"/>
      <c r="O20" s="12"/>
      <c r="P20" s="7" t="s">
        <v>450</v>
      </c>
      <c r="Q20" s="12"/>
      <c r="R20" s="12"/>
      <c r="S20" s="12"/>
      <c r="T20" s="12"/>
      <c r="U20" s="12"/>
      <c r="V20" s="12"/>
      <c r="W20" s="12"/>
      <c r="X20" s="12" t="s">
        <v>586</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row>
    <row r="21" spans="1:206" s="3" customFormat="1" ht="51" x14ac:dyDescent="0.2">
      <c r="A21" s="7">
        <v>129</v>
      </c>
      <c r="B21" s="8" t="s">
        <v>376</v>
      </c>
      <c r="C21" s="14" t="s">
        <v>19</v>
      </c>
      <c r="D21" s="14" t="s">
        <v>637</v>
      </c>
      <c r="E21" s="7" t="s">
        <v>20</v>
      </c>
      <c r="F21" s="14">
        <v>0.3</v>
      </c>
      <c r="G21" s="14"/>
      <c r="H21" s="14">
        <v>0</v>
      </c>
      <c r="I21" s="7" t="s">
        <v>22</v>
      </c>
      <c r="J21" s="14" t="s">
        <v>36</v>
      </c>
      <c r="K21" s="12" t="s">
        <v>377</v>
      </c>
      <c r="L21" s="14" t="s">
        <v>378</v>
      </c>
      <c r="M21" s="7"/>
      <c r="N21" s="7"/>
      <c r="O21" s="78"/>
      <c r="P21" s="78" t="s">
        <v>450</v>
      </c>
      <c r="Q21" s="44"/>
      <c r="R21" s="44"/>
      <c r="S21" s="78"/>
      <c r="T21" s="44"/>
      <c r="U21" s="44"/>
      <c r="V21" s="44"/>
      <c r="W21" s="125"/>
      <c r="X21" s="121" t="s">
        <v>612</v>
      </c>
    </row>
    <row r="22" spans="1:206" s="3" customFormat="1" ht="38.25" x14ac:dyDescent="0.2">
      <c r="A22" s="7">
        <v>130</v>
      </c>
      <c r="B22" s="8" t="s">
        <v>379</v>
      </c>
      <c r="C22" s="14" t="s">
        <v>19</v>
      </c>
      <c r="D22" s="14" t="s">
        <v>637</v>
      </c>
      <c r="E22" s="7" t="s">
        <v>20</v>
      </c>
      <c r="F22" s="14">
        <v>0.4</v>
      </c>
      <c r="G22" s="14"/>
      <c r="H22" s="14">
        <v>0</v>
      </c>
      <c r="I22" s="7" t="s">
        <v>22</v>
      </c>
      <c r="J22" s="14" t="s">
        <v>32</v>
      </c>
      <c r="K22" s="12" t="s">
        <v>380</v>
      </c>
      <c r="L22" s="14" t="s">
        <v>378</v>
      </c>
      <c r="M22" s="7"/>
      <c r="N22" s="7"/>
      <c r="O22" s="78"/>
      <c r="P22" s="78" t="s">
        <v>450</v>
      </c>
      <c r="Q22" s="44"/>
      <c r="R22" s="44"/>
      <c r="S22" s="78"/>
      <c r="T22" s="44"/>
      <c r="U22" s="44"/>
      <c r="V22" s="44"/>
      <c r="W22" s="125"/>
      <c r="X22" s="121" t="s">
        <v>612</v>
      </c>
    </row>
    <row r="23" spans="1:206" ht="18.75" x14ac:dyDescent="0.2">
      <c r="A23" s="126" t="s">
        <v>257</v>
      </c>
      <c r="B23" s="127" t="s">
        <v>618</v>
      </c>
      <c r="C23" s="145"/>
      <c r="D23" s="145"/>
      <c r="E23" s="145"/>
      <c r="F23" s="145"/>
      <c r="G23" s="145"/>
      <c r="H23" s="145"/>
      <c r="I23" s="145"/>
      <c r="J23" s="145"/>
      <c r="K23" s="145"/>
      <c r="L23" s="145"/>
      <c r="M23" s="145"/>
      <c r="N23" s="145"/>
      <c r="O23" s="145"/>
      <c r="P23" s="145"/>
      <c r="Q23" s="145"/>
      <c r="R23" s="145"/>
      <c r="S23" s="145"/>
      <c r="T23" s="145"/>
      <c r="U23" s="145"/>
      <c r="V23" s="145"/>
      <c r="W23" s="145"/>
      <c r="X23" s="146"/>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row>
    <row r="24" spans="1:206" ht="15.75" x14ac:dyDescent="0.2">
      <c r="A24" s="128">
        <v>1</v>
      </c>
      <c r="B24" s="129" t="s">
        <v>616</v>
      </c>
      <c r="C24" s="147"/>
      <c r="D24" s="147"/>
      <c r="E24" s="147"/>
      <c r="F24" s="147"/>
      <c r="G24" s="147"/>
      <c r="H24" s="147"/>
      <c r="I24" s="147"/>
      <c r="J24" s="147"/>
      <c r="K24" s="147"/>
      <c r="L24" s="147"/>
      <c r="M24" s="147"/>
    </row>
    <row r="25" spans="1:206" s="3" customFormat="1" ht="114.75" x14ac:dyDescent="0.2">
      <c r="A25" s="7">
        <v>1</v>
      </c>
      <c r="B25" s="8" t="s">
        <v>18</v>
      </c>
      <c r="C25" s="7" t="s">
        <v>19</v>
      </c>
      <c r="D25" s="7" t="s">
        <v>637</v>
      </c>
      <c r="E25" s="7" t="s">
        <v>20</v>
      </c>
      <c r="F25" s="7" t="s">
        <v>21</v>
      </c>
      <c r="G25" s="7">
        <v>0.49</v>
      </c>
      <c r="H25" s="9">
        <v>0.49</v>
      </c>
      <c r="I25" s="7" t="s">
        <v>22</v>
      </c>
      <c r="J25" s="7" t="s">
        <v>23</v>
      </c>
      <c r="K25" s="10" t="s">
        <v>24</v>
      </c>
      <c r="L25" s="11" t="s">
        <v>25</v>
      </c>
      <c r="M25" s="11" t="s">
        <v>26</v>
      </c>
      <c r="N25" s="7">
        <v>0.38</v>
      </c>
      <c r="O25" s="9">
        <v>77.551020408163268</v>
      </c>
      <c r="P25" s="7"/>
      <c r="Q25" s="7"/>
      <c r="R25" s="7"/>
      <c r="S25" s="7" t="s">
        <v>450</v>
      </c>
      <c r="T25" s="7"/>
      <c r="U25" s="7"/>
      <c r="V25" s="89" t="s">
        <v>481</v>
      </c>
      <c r="W25" s="7"/>
      <c r="X25" s="12"/>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row>
    <row r="26" spans="1:206" s="3" customFormat="1" ht="51" x14ac:dyDescent="0.2">
      <c r="A26" s="7">
        <v>2</v>
      </c>
      <c r="B26" s="12" t="s">
        <v>27</v>
      </c>
      <c r="C26" s="7" t="s">
        <v>19</v>
      </c>
      <c r="D26" s="7" t="s">
        <v>637</v>
      </c>
      <c r="E26" s="7" t="s">
        <v>28</v>
      </c>
      <c r="F26" s="13">
        <v>9.32</v>
      </c>
      <c r="G26" s="13"/>
      <c r="H26" s="9">
        <v>0.1</v>
      </c>
      <c r="I26" s="7" t="s">
        <v>22</v>
      </c>
      <c r="J26" s="7" t="s">
        <v>23</v>
      </c>
      <c r="K26" s="12" t="s">
        <v>29</v>
      </c>
      <c r="L26" s="11" t="s">
        <v>25</v>
      </c>
      <c r="M26" s="11" t="s">
        <v>26</v>
      </c>
      <c r="N26" s="13">
        <v>9.3000000000000007</v>
      </c>
      <c r="O26" s="7">
        <v>0.99</v>
      </c>
      <c r="P26" s="7"/>
      <c r="Q26" s="7"/>
      <c r="R26" s="7"/>
      <c r="S26" s="7" t="s">
        <v>450</v>
      </c>
      <c r="T26" s="7"/>
      <c r="U26" s="7"/>
      <c r="V26" s="7"/>
      <c r="W26" s="7"/>
      <c r="X26" s="12" t="s">
        <v>462</v>
      </c>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row>
    <row r="27" spans="1:206" s="3" customFormat="1" ht="114.75" x14ac:dyDescent="0.2">
      <c r="A27" s="7">
        <v>3</v>
      </c>
      <c r="B27" s="12" t="s">
        <v>30</v>
      </c>
      <c r="C27" s="7" t="s">
        <v>31</v>
      </c>
      <c r="D27" s="7" t="s">
        <v>637</v>
      </c>
      <c r="E27" s="7" t="s">
        <v>28</v>
      </c>
      <c r="F27" s="7">
        <v>0.57999999999999996</v>
      </c>
      <c r="G27" s="9"/>
      <c r="H27" s="9">
        <v>0.12</v>
      </c>
      <c r="I27" s="7" t="s">
        <v>22</v>
      </c>
      <c r="J27" s="7" t="s">
        <v>32</v>
      </c>
      <c r="K27" s="12" t="s">
        <v>33</v>
      </c>
      <c r="L27" s="11" t="s">
        <v>25</v>
      </c>
      <c r="M27" s="11" t="s">
        <v>26</v>
      </c>
      <c r="N27" s="9">
        <v>0.46</v>
      </c>
      <c r="O27" s="75">
        <v>0.79300000000000004</v>
      </c>
      <c r="P27" s="7"/>
      <c r="Q27" s="7"/>
      <c r="R27" s="7"/>
      <c r="S27" s="7" t="s">
        <v>450</v>
      </c>
      <c r="T27" s="7"/>
      <c r="U27" s="7"/>
      <c r="V27" s="7"/>
      <c r="W27" s="7"/>
      <c r="X27" s="12" t="s">
        <v>463</v>
      </c>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row>
    <row r="28" spans="1:206" s="3" customFormat="1" ht="102" x14ac:dyDescent="0.2">
      <c r="A28" s="7">
        <v>5</v>
      </c>
      <c r="B28" s="12" t="s">
        <v>590</v>
      </c>
      <c r="C28" s="7" t="s">
        <v>19</v>
      </c>
      <c r="D28" s="7" t="s">
        <v>637</v>
      </c>
      <c r="E28" s="7" t="s">
        <v>38</v>
      </c>
      <c r="F28" s="13">
        <v>5</v>
      </c>
      <c r="G28" s="13">
        <v>3.3</v>
      </c>
      <c r="H28" s="9">
        <v>3.3</v>
      </c>
      <c r="I28" s="7" t="s">
        <v>22</v>
      </c>
      <c r="J28" s="7" t="s">
        <v>39</v>
      </c>
      <c r="K28" s="12" t="s">
        <v>40</v>
      </c>
      <c r="L28" s="11" t="s">
        <v>25</v>
      </c>
      <c r="M28" s="11" t="s">
        <v>26</v>
      </c>
      <c r="N28" s="7">
        <v>1.7</v>
      </c>
      <c r="O28" s="7">
        <v>34</v>
      </c>
      <c r="P28" s="7"/>
      <c r="Q28" s="7"/>
      <c r="R28" s="7"/>
      <c r="S28" s="7" t="s">
        <v>450</v>
      </c>
      <c r="T28" s="7"/>
      <c r="U28" s="7"/>
      <c r="V28" s="7"/>
      <c r="W28" s="7"/>
      <c r="X28" s="12"/>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row>
    <row r="29" spans="1:206" s="3" customFormat="1" ht="51" x14ac:dyDescent="0.2">
      <c r="A29" s="7">
        <v>7</v>
      </c>
      <c r="B29" s="12" t="s">
        <v>44</v>
      </c>
      <c r="C29" s="7" t="s">
        <v>19</v>
      </c>
      <c r="D29" s="7" t="s">
        <v>637</v>
      </c>
      <c r="E29" s="7" t="s">
        <v>38</v>
      </c>
      <c r="F29" s="13">
        <v>4.0199999999999996</v>
      </c>
      <c r="G29" s="13">
        <v>4.0199999999999996</v>
      </c>
      <c r="H29" s="9">
        <v>4.0199999999999996</v>
      </c>
      <c r="I29" s="7" t="s">
        <v>22</v>
      </c>
      <c r="J29" s="7" t="s">
        <v>23</v>
      </c>
      <c r="K29" s="12" t="s">
        <v>45</v>
      </c>
      <c r="L29" s="11" t="s">
        <v>25</v>
      </c>
      <c r="M29" s="11" t="s">
        <v>26</v>
      </c>
      <c r="N29" s="7">
        <v>4.0199999999999996</v>
      </c>
      <c r="O29" s="68">
        <v>1</v>
      </c>
      <c r="P29" s="7"/>
      <c r="Q29" s="7"/>
      <c r="R29" s="7"/>
      <c r="S29" s="7" t="s">
        <v>450</v>
      </c>
      <c r="T29" s="7"/>
      <c r="U29" s="7"/>
      <c r="V29" s="7"/>
      <c r="W29" s="7"/>
      <c r="X29" s="12" t="s">
        <v>595</v>
      </c>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row>
    <row r="30" spans="1:206" s="3" customFormat="1" ht="63.75" x14ac:dyDescent="0.2">
      <c r="A30" s="7">
        <v>15</v>
      </c>
      <c r="B30" s="12" t="s">
        <v>65</v>
      </c>
      <c r="C30" s="7" t="s">
        <v>50</v>
      </c>
      <c r="D30" s="7" t="s">
        <v>637</v>
      </c>
      <c r="E30" s="7" t="s">
        <v>63</v>
      </c>
      <c r="F30" s="13">
        <v>1.6</v>
      </c>
      <c r="G30" s="13"/>
      <c r="H30" s="9">
        <v>1.6</v>
      </c>
      <c r="I30" s="7" t="s">
        <v>22</v>
      </c>
      <c r="J30" s="7" t="s">
        <v>23</v>
      </c>
      <c r="K30" s="12" t="s">
        <v>66</v>
      </c>
      <c r="L30" s="11" t="s">
        <v>25</v>
      </c>
      <c r="M30" s="11" t="s">
        <v>26</v>
      </c>
      <c r="N30" s="7">
        <v>1.6</v>
      </c>
      <c r="O30" s="68">
        <v>1</v>
      </c>
      <c r="P30" s="7"/>
      <c r="Q30" s="7"/>
      <c r="R30" s="7"/>
      <c r="S30" s="7" t="s">
        <v>450</v>
      </c>
      <c r="T30" s="7"/>
      <c r="U30" s="7"/>
      <c r="V30" s="7"/>
      <c r="W30" s="7"/>
      <c r="X30" s="12" t="s">
        <v>453</v>
      </c>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row>
    <row r="31" spans="1:206" s="3" customFormat="1" ht="76.5" x14ac:dyDescent="0.2">
      <c r="A31" s="7">
        <v>16</v>
      </c>
      <c r="B31" s="12" t="s">
        <v>67</v>
      </c>
      <c r="C31" s="7" t="s">
        <v>19</v>
      </c>
      <c r="D31" s="7" t="s">
        <v>637</v>
      </c>
      <c r="E31" s="7" t="s">
        <v>38</v>
      </c>
      <c r="F31" s="13">
        <v>1.7</v>
      </c>
      <c r="G31" s="13">
        <v>1.4</v>
      </c>
      <c r="H31" s="9">
        <v>1.7</v>
      </c>
      <c r="I31" s="7" t="s">
        <v>22</v>
      </c>
      <c r="J31" s="7" t="s">
        <v>23</v>
      </c>
      <c r="K31" s="12" t="s">
        <v>68</v>
      </c>
      <c r="L31" s="11" t="s">
        <v>25</v>
      </c>
      <c r="M31" s="11" t="s">
        <v>26</v>
      </c>
      <c r="N31" s="89">
        <v>0.59</v>
      </c>
      <c r="O31" s="9">
        <v>34.705882352941174</v>
      </c>
      <c r="P31" s="7"/>
      <c r="Q31" s="7"/>
      <c r="R31" s="7"/>
      <c r="S31" s="7" t="s">
        <v>450</v>
      </c>
      <c r="T31" s="7"/>
      <c r="U31" s="7"/>
      <c r="V31" s="89" t="s">
        <v>481</v>
      </c>
      <c r="W31" s="7"/>
      <c r="X31" s="12"/>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row>
    <row r="32" spans="1:206" s="3" customFormat="1" ht="38.25" x14ac:dyDescent="0.2">
      <c r="A32" s="7">
        <v>28</v>
      </c>
      <c r="B32" s="8" t="s">
        <v>108</v>
      </c>
      <c r="C32" s="14" t="s">
        <v>35</v>
      </c>
      <c r="D32" s="14" t="s">
        <v>637</v>
      </c>
      <c r="E32" s="14" t="s">
        <v>28</v>
      </c>
      <c r="F32" s="9">
        <v>7.6</v>
      </c>
      <c r="G32" s="9"/>
      <c r="H32" s="9">
        <v>1.1000000000000001</v>
      </c>
      <c r="I32" s="7" t="s">
        <v>22</v>
      </c>
      <c r="J32" s="14" t="s">
        <v>109</v>
      </c>
      <c r="K32" s="8" t="s">
        <v>110</v>
      </c>
      <c r="L32" s="14" t="s">
        <v>25</v>
      </c>
      <c r="M32" s="14" t="s">
        <v>26</v>
      </c>
      <c r="N32" s="9">
        <v>6.5</v>
      </c>
      <c r="O32" s="75">
        <v>0.85499999999999998</v>
      </c>
      <c r="P32" s="7"/>
      <c r="Q32" s="7"/>
      <c r="R32" s="7"/>
      <c r="S32" s="7" t="s">
        <v>450</v>
      </c>
      <c r="T32" s="7"/>
      <c r="U32" s="7"/>
      <c r="V32" s="7"/>
      <c r="W32" s="7"/>
      <c r="X32" s="12" t="s">
        <v>465</v>
      </c>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row>
    <row r="33" spans="1:246" s="3" customFormat="1" ht="102" x14ac:dyDescent="0.2">
      <c r="A33" s="7">
        <v>29</v>
      </c>
      <c r="B33" s="12" t="s">
        <v>111</v>
      </c>
      <c r="C33" s="7" t="s">
        <v>31</v>
      </c>
      <c r="D33" s="7" t="s">
        <v>637</v>
      </c>
      <c r="E33" s="7" t="s">
        <v>112</v>
      </c>
      <c r="F33" s="7">
        <v>13.2</v>
      </c>
      <c r="G33" s="7"/>
      <c r="H33" s="9">
        <v>1.1000000000000001</v>
      </c>
      <c r="I33" s="7" t="s">
        <v>22</v>
      </c>
      <c r="J33" s="7" t="s">
        <v>113</v>
      </c>
      <c r="K33" s="12" t="s">
        <v>114</v>
      </c>
      <c r="L33" s="14" t="s">
        <v>25</v>
      </c>
      <c r="M33" s="14" t="s">
        <v>26</v>
      </c>
      <c r="N33" s="7">
        <v>13.03</v>
      </c>
      <c r="O33" s="75">
        <v>0.98699999999999999</v>
      </c>
      <c r="P33" s="7"/>
      <c r="Q33" s="7"/>
      <c r="R33" s="7"/>
      <c r="S33" s="7" t="s">
        <v>450</v>
      </c>
      <c r="T33" s="7"/>
      <c r="U33" s="7"/>
      <c r="V33" s="7"/>
      <c r="W33" s="7"/>
      <c r="X33" s="12" t="s">
        <v>466</v>
      </c>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row>
    <row r="34" spans="1:246" s="3" customFormat="1" ht="51" x14ac:dyDescent="0.2">
      <c r="A34" s="7">
        <v>31</v>
      </c>
      <c r="B34" s="12" t="s">
        <v>119</v>
      </c>
      <c r="C34" s="7" t="s">
        <v>19</v>
      </c>
      <c r="D34" s="7" t="s">
        <v>637</v>
      </c>
      <c r="E34" s="7" t="s">
        <v>20</v>
      </c>
      <c r="F34" s="7">
        <v>4.54</v>
      </c>
      <c r="G34" s="7">
        <v>1.44</v>
      </c>
      <c r="H34" s="7">
        <v>1.44</v>
      </c>
      <c r="I34" s="7" t="s">
        <v>82</v>
      </c>
      <c r="J34" s="7" t="s">
        <v>32</v>
      </c>
      <c r="K34" s="12" t="s">
        <v>120</v>
      </c>
      <c r="L34" s="7" t="s">
        <v>25</v>
      </c>
      <c r="M34" s="7" t="s">
        <v>26</v>
      </c>
      <c r="N34" s="7">
        <v>4.43</v>
      </c>
      <c r="O34" s="7">
        <v>97.71</v>
      </c>
      <c r="P34" s="89"/>
      <c r="Q34" s="7"/>
      <c r="R34" s="7"/>
      <c r="S34" s="7" t="s">
        <v>450</v>
      </c>
      <c r="T34" s="7"/>
      <c r="U34" s="7"/>
      <c r="V34" s="7" t="s">
        <v>488</v>
      </c>
      <c r="W34" s="7"/>
      <c r="X34" s="7" t="s">
        <v>596</v>
      </c>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row>
    <row r="35" spans="1:246" s="3" customFormat="1" ht="63.75" x14ac:dyDescent="0.2">
      <c r="A35" s="7">
        <v>33</v>
      </c>
      <c r="B35" s="12" t="s">
        <v>123</v>
      </c>
      <c r="C35" s="7" t="s">
        <v>19</v>
      </c>
      <c r="D35" s="7" t="s">
        <v>637</v>
      </c>
      <c r="E35" s="7" t="s">
        <v>20</v>
      </c>
      <c r="F35" s="7">
        <v>0.7</v>
      </c>
      <c r="G35" s="7">
        <v>0.2</v>
      </c>
      <c r="H35" s="7">
        <v>0.7</v>
      </c>
      <c r="I35" s="7" t="s">
        <v>82</v>
      </c>
      <c r="J35" s="7" t="s">
        <v>32</v>
      </c>
      <c r="K35" s="12" t="s">
        <v>124</v>
      </c>
      <c r="L35" s="7" t="s">
        <v>25</v>
      </c>
      <c r="M35" s="7" t="s">
        <v>26</v>
      </c>
      <c r="N35" s="92">
        <v>0.23130000000000001</v>
      </c>
      <c r="O35" s="9">
        <v>33.042857142857144</v>
      </c>
      <c r="P35" s="7"/>
      <c r="Q35" s="7"/>
      <c r="R35" s="7"/>
      <c r="S35" s="7" t="s">
        <v>450</v>
      </c>
      <c r="T35" s="7"/>
      <c r="U35" s="7"/>
      <c r="V35" s="7"/>
      <c r="W35" s="7"/>
      <c r="X35" s="7"/>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row>
    <row r="36" spans="1:246" s="3" customFormat="1" ht="63.75" x14ac:dyDescent="0.2">
      <c r="A36" s="7">
        <v>34</v>
      </c>
      <c r="B36" s="12" t="s">
        <v>125</v>
      </c>
      <c r="C36" s="7" t="s">
        <v>19</v>
      </c>
      <c r="D36" s="7" t="s">
        <v>637</v>
      </c>
      <c r="E36" s="7" t="s">
        <v>20</v>
      </c>
      <c r="F36" s="7">
        <v>5</v>
      </c>
      <c r="G36" s="7">
        <v>1.1000000000000001</v>
      </c>
      <c r="H36" s="13">
        <v>1.1000000000000001</v>
      </c>
      <c r="I36" s="7" t="s">
        <v>82</v>
      </c>
      <c r="J36" s="7" t="s">
        <v>39</v>
      </c>
      <c r="K36" s="12" t="s">
        <v>126</v>
      </c>
      <c r="L36" s="7" t="s">
        <v>25</v>
      </c>
      <c r="M36" s="7" t="s">
        <v>26</v>
      </c>
      <c r="N36" s="92">
        <v>3.9</v>
      </c>
      <c r="O36" s="7">
        <v>78</v>
      </c>
      <c r="P36" s="7"/>
      <c r="Q36" s="7"/>
      <c r="R36" s="7"/>
      <c r="S36" s="7" t="s">
        <v>450</v>
      </c>
      <c r="T36" s="7"/>
      <c r="U36" s="7"/>
      <c r="V36" s="7"/>
      <c r="W36" s="7"/>
      <c r="X36" s="76" t="s">
        <v>592</v>
      </c>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row>
    <row r="37" spans="1:246" s="3" customFormat="1" ht="63.75" x14ac:dyDescent="0.2">
      <c r="A37" s="7">
        <v>35</v>
      </c>
      <c r="B37" s="12" t="s">
        <v>127</v>
      </c>
      <c r="C37" s="7" t="s">
        <v>19</v>
      </c>
      <c r="D37" s="7" t="s">
        <v>637</v>
      </c>
      <c r="E37" s="7" t="s">
        <v>20</v>
      </c>
      <c r="F37" s="7">
        <v>1.3</v>
      </c>
      <c r="G37" s="7">
        <v>0.08</v>
      </c>
      <c r="H37" s="7">
        <v>1.3</v>
      </c>
      <c r="I37" s="7" t="s">
        <v>82</v>
      </c>
      <c r="J37" s="7" t="s">
        <v>23</v>
      </c>
      <c r="K37" s="12" t="s">
        <v>128</v>
      </c>
      <c r="L37" s="7" t="s">
        <v>25</v>
      </c>
      <c r="M37" s="7" t="s">
        <v>26</v>
      </c>
      <c r="N37" s="7">
        <v>1.3</v>
      </c>
      <c r="O37" s="68">
        <v>1</v>
      </c>
      <c r="P37" s="7"/>
      <c r="Q37" s="7"/>
      <c r="R37" s="7"/>
      <c r="S37" s="7" t="s">
        <v>450</v>
      </c>
      <c r="T37" s="7"/>
      <c r="U37" s="7"/>
      <c r="V37" s="7"/>
      <c r="W37" s="7"/>
      <c r="X37" s="7"/>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row>
    <row r="38" spans="1:246" s="3" customFormat="1" ht="63.75" x14ac:dyDescent="0.2">
      <c r="A38" s="7">
        <v>36</v>
      </c>
      <c r="B38" s="12" t="s">
        <v>129</v>
      </c>
      <c r="C38" s="7" t="s">
        <v>19</v>
      </c>
      <c r="D38" s="7" t="s">
        <v>637</v>
      </c>
      <c r="E38" s="7" t="s">
        <v>20</v>
      </c>
      <c r="F38" s="7">
        <v>1.2</v>
      </c>
      <c r="G38" s="7">
        <v>0.1</v>
      </c>
      <c r="H38" s="7">
        <v>1.2</v>
      </c>
      <c r="I38" s="7" t="s">
        <v>82</v>
      </c>
      <c r="J38" s="7" t="s">
        <v>130</v>
      </c>
      <c r="K38" s="12" t="s">
        <v>131</v>
      </c>
      <c r="L38" s="7" t="s">
        <v>25</v>
      </c>
      <c r="M38" s="7" t="s">
        <v>26</v>
      </c>
      <c r="N38" s="7">
        <v>1.1499999999999999</v>
      </c>
      <c r="O38" s="9">
        <v>95.833333333333329</v>
      </c>
      <c r="P38" s="89"/>
      <c r="Q38" s="7"/>
      <c r="R38" s="7"/>
      <c r="S38" s="7" t="s">
        <v>450</v>
      </c>
      <c r="T38" s="7"/>
      <c r="U38" s="7"/>
      <c r="V38" s="7" t="s">
        <v>488</v>
      </c>
      <c r="W38" s="7"/>
      <c r="X38" s="7" t="s">
        <v>597</v>
      </c>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row>
    <row r="39" spans="1:246" s="71" customFormat="1" ht="102" x14ac:dyDescent="0.25">
      <c r="A39" s="7">
        <v>37</v>
      </c>
      <c r="B39" s="12" t="s">
        <v>132</v>
      </c>
      <c r="C39" s="7" t="s">
        <v>50</v>
      </c>
      <c r="D39" s="7" t="s">
        <v>637</v>
      </c>
      <c r="E39" s="7" t="s">
        <v>81</v>
      </c>
      <c r="F39" s="7">
        <v>0.6</v>
      </c>
      <c r="G39" s="7">
        <v>0.6</v>
      </c>
      <c r="H39" s="7">
        <v>0.6</v>
      </c>
      <c r="I39" s="7" t="s">
        <v>82</v>
      </c>
      <c r="J39" s="7" t="s">
        <v>32</v>
      </c>
      <c r="K39" s="12" t="s">
        <v>133</v>
      </c>
      <c r="L39" s="7" t="s">
        <v>25</v>
      </c>
      <c r="M39" s="7" t="s">
        <v>26</v>
      </c>
      <c r="N39" s="7">
        <v>0.6</v>
      </c>
      <c r="O39" s="68">
        <v>1</v>
      </c>
      <c r="P39" s="7"/>
      <c r="Q39" s="7"/>
      <c r="R39" s="7"/>
      <c r="S39" s="7" t="s">
        <v>450</v>
      </c>
      <c r="T39" s="7"/>
      <c r="U39" s="7"/>
      <c r="V39" s="7"/>
      <c r="W39" s="7"/>
      <c r="X39" s="12" t="s">
        <v>459</v>
      </c>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row>
    <row r="40" spans="1:246" s="3" customFormat="1" ht="102" x14ac:dyDescent="0.2">
      <c r="A40" s="7">
        <v>39</v>
      </c>
      <c r="B40" s="12" t="s">
        <v>136</v>
      </c>
      <c r="C40" s="7" t="s">
        <v>50</v>
      </c>
      <c r="D40" s="7" t="s">
        <v>637</v>
      </c>
      <c r="E40" s="7" t="s">
        <v>81</v>
      </c>
      <c r="F40" s="7">
        <v>0.52</v>
      </c>
      <c r="G40" s="7">
        <v>0.52</v>
      </c>
      <c r="H40" s="7">
        <v>0.52</v>
      </c>
      <c r="I40" s="7" t="s">
        <v>82</v>
      </c>
      <c r="J40" s="7" t="s">
        <v>88</v>
      </c>
      <c r="K40" s="12" t="s">
        <v>137</v>
      </c>
      <c r="L40" s="7" t="s">
        <v>25</v>
      </c>
      <c r="M40" s="7" t="s">
        <v>26</v>
      </c>
      <c r="N40" s="7">
        <v>0.52</v>
      </c>
      <c r="O40" s="68">
        <v>1</v>
      </c>
      <c r="P40" s="7"/>
      <c r="Q40" s="7"/>
      <c r="R40" s="7"/>
      <c r="S40" s="7" t="s">
        <v>450</v>
      </c>
      <c r="T40" s="7"/>
      <c r="U40" s="7"/>
      <c r="V40" s="7"/>
      <c r="W40" s="7"/>
      <c r="X40" s="12" t="s">
        <v>459</v>
      </c>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row>
    <row r="41" spans="1:246" s="3" customFormat="1" ht="102" x14ac:dyDescent="0.2">
      <c r="A41" s="7">
        <v>40</v>
      </c>
      <c r="B41" s="12" t="s">
        <v>138</v>
      </c>
      <c r="C41" s="7" t="s">
        <v>50</v>
      </c>
      <c r="D41" s="7" t="s">
        <v>637</v>
      </c>
      <c r="E41" s="7" t="s">
        <v>81</v>
      </c>
      <c r="F41" s="7">
        <v>0.4</v>
      </c>
      <c r="G41" s="7">
        <v>0.4</v>
      </c>
      <c r="H41" s="7">
        <v>0.4</v>
      </c>
      <c r="I41" s="7" t="s">
        <v>82</v>
      </c>
      <c r="J41" s="7" t="s">
        <v>32</v>
      </c>
      <c r="K41" s="12" t="s">
        <v>139</v>
      </c>
      <c r="L41" s="7" t="s">
        <v>25</v>
      </c>
      <c r="M41" s="7" t="s">
        <v>26</v>
      </c>
      <c r="N41" s="7">
        <v>0.4</v>
      </c>
      <c r="O41" s="68">
        <v>1</v>
      </c>
      <c r="P41" s="7"/>
      <c r="Q41" s="7"/>
      <c r="R41" s="7"/>
      <c r="S41" s="7" t="s">
        <v>450</v>
      </c>
      <c r="T41" s="7"/>
      <c r="U41" s="7"/>
      <c r="V41" s="7"/>
      <c r="W41" s="7"/>
      <c r="X41" s="12" t="s">
        <v>459</v>
      </c>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row>
    <row r="42" spans="1:246" s="3" customFormat="1" ht="114.75" x14ac:dyDescent="0.2">
      <c r="A42" s="7">
        <v>41</v>
      </c>
      <c r="B42" s="12" t="s">
        <v>140</v>
      </c>
      <c r="C42" s="7" t="s">
        <v>50</v>
      </c>
      <c r="D42" s="7" t="s">
        <v>637</v>
      </c>
      <c r="E42" s="7" t="s">
        <v>81</v>
      </c>
      <c r="F42" s="7">
        <v>1.6</v>
      </c>
      <c r="G42" s="7">
        <v>1.6</v>
      </c>
      <c r="H42" s="7">
        <v>1.6</v>
      </c>
      <c r="I42" s="7" t="s">
        <v>82</v>
      </c>
      <c r="J42" s="7" t="s">
        <v>88</v>
      </c>
      <c r="K42" s="12" t="s">
        <v>141</v>
      </c>
      <c r="L42" s="7" t="s">
        <v>25</v>
      </c>
      <c r="M42" s="7" t="s">
        <v>26</v>
      </c>
      <c r="N42" s="7">
        <v>1.6</v>
      </c>
      <c r="O42" s="68">
        <v>1</v>
      </c>
      <c r="P42" s="7"/>
      <c r="Q42" s="7"/>
      <c r="R42" s="7"/>
      <c r="S42" s="7" t="s">
        <v>450</v>
      </c>
      <c r="T42" s="7"/>
      <c r="U42" s="7"/>
      <c r="V42" s="7"/>
      <c r="W42" s="7"/>
      <c r="X42" s="12" t="s">
        <v>459</v>
      </c>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row>
    <row r="43" spans="1:246" s="3" customFormat="1" ht="114.75" x14ac:dyDescent="0.2">
      <c r="A43" s="7">
        <v>44</v>
      </c>
      <c r="B43" s="12" t="s">
        <v>146</v>
      </c>
      <c r="C43" s="7" t="s">
        <v>31</v>
      </c>
      <c r="D43" s="7" t="s">
        <v>637</v>
      </c>
      <c r="E43" s="7" t="s">
        <v>81</v>
      </c>
      <c r="F43" s="7">
        <v>17.89</v>
      </c>
      <c r="G43" s="7">
        <v>8.6</v>
      </c>
      <c r="H43" s="7">
        <v>17.89</v>
      </c>
      <c r="I43" s="7" t="s">
        <v>82</v>
      </c>
      <c r="J43" s="7" t="s">
        <v>147</v>
      </c>
      <c r="K43" s="12" t="s">
        <v>148</v>
      </c>
      <c r="L43" s="7" t="s">
        <v>25</v>
      </c>
      <c r="M43" s="7" t="s">
        <v>26</v>
      </c>
      <c r="N43" s="7">
        <v>4.37</v>
      </c>
      <c r="O43" s="75">
        <v>4.0899999999999999E-2</v>
      </c>
      <c r="P43" s="7"/>
      <c r="Q43" s="7"/>
      <c r="R43" s="7"/>
      <c r="S43" s="7" t="s">
        <v>450</v>
      </c>
      <c r="T43" s="7"/>
      <c r="U43" s="7"/>
      <c r="V43" s="7"/>
      <c r="W43" s="7"/>
      <c r="X43" s="7" t="s">
        <v>467</v>
      </c>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row>
    <row r="44" spans="1:246" s="3" customFormat="1" ht="38.25" x14ac:dyDescent="0.2">
      <c r="A44" s="7">
        <v>64</v>
      </c>
      <c r="B44" s="49" t="s">
        <v>195</v>
      </c>
      <c r="C44" s="7" t="s">
        <v>19</v>
      </c>
      <c r="D44" s="7" t="s">
        <v>637</v>
      </c>
      <c r="E44" s="7" t="s">
        <v>20</v>
      </c>
      <c r="F44" s="18">
        <v>1.45</v>
      </c>
      <c r="G44" s="18">
        <v>1.45</v>
      </c>
      <c r="H44" s="18">
        <v>1.45</v>
      </c>
      <c r="I44" s="7" t="s">
        <v>82</v>
      </c>
      <c r="J44" s="14" t="s">
        <v>23</v>
      </c>
      <c r="K44" s="19" t="s">
        <v>196</v>
      </c>
      <c r="L44" s="20" t="s">
        <v>25</v>
      </c>
      <c r="M44" s="20" t="s">
        <v>171</v>
      </c>
      <c r="N44" s="77">
        <v>1.45</v>
      </c>
      <c r="O44" s="149">
        <v>1</v>
      </c>
      <c r="P44" s="77"/>
      <c r="Q44" s="77"/>
      <c r="R44" s="77"/>
      <c r="S44" s="77" t="s">
        <v>450</v>
      </c>
      <c r="T44" s="77"/>
      <c r="U44" s="77"/>
      <c r="V44" s="77"/>
      <c r="W44" s="7"/>
      <c r="X44" s="67"/>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row>
    <row r="45" spans="1:246" s="3" customFormat="1" ht="51" x14ac:dyDescent="0.2">
      <c r="A45" s="7">
        <v>72</v>
      </c>
      <c r="B45" s="12" t="s">
        <v>209</v>
      </c>
      <c r="C45" s="7" t="s">
        <v>31</v>
      </c>
      <c r="D45" s="7" t="s">
        <v>637</v>
      </c>
      <c r="E45" s="7" t="s">
        <v>162</v>
      </c>
      <c r="F45" s="7">
        <v>4.3</v>
      </c>
      <c r="G45" s="7">
        <v>3.6</v>
      </c>
      <c r="H45" s="7">
        <v>3.6</v>
      </c>
      <c r="I45" s="7" t="s">
        <v>82</v>
      </c>
      <c r="J45" s="7" t="s">
        <v>210</v>
      </c>
      <c r="K45" s="22" t="s">
        <v>201</v>
      </c>
      <c r="L45" s="7" t="s">
        <v>25</v>
      </c>
      <c r="M45" s="7" t="s">
        <v>171</v>
      </c>
      <c r="N45" s="77">
        <v>0.99</v>
      </c>
      <c r="O45" s="119">
        <v>2.3E-3</v>
      </c>
      <c r="P45" s="77"/>
      <c r="Q45" s="77"/>
      <c r="R45" s="77"/>
      <c r="S45" s="77" t="s">
        <v>450</v>
      </c>
      <c r="T45" s="77"/>
      <c r="U45" s="77"/>
      <c r="V45" s="77"/>
      <c r="W45" s="7"/>
      <c r="X45" s="77" t="s">
        <v>472</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row>
    <row r="46" spans="1:246" ht="15.75" x14ac:dyDescent="0.2">
      <c r="A46" s="128">
        <v>2</v>
      </c>
      <c r="B46" s="129" t="s">
        <v>617</v>
      </c>
      <c r="C46" s="147"/>
      <c r="D46" s="147"/>
      <c r="E46" s="147"/>
      <c r="F46" s="147"/>
      <c r="G46" s="147"/>
      <c r="H46" s="147"/>
      <c r="I46" s="147"/>
      <c r="J46" s="147"/>
      <c r="K46" s="147"/>
      <c r="L46" s="147"/>
      <c r="M46" s="147"/>
    </row>
    <row r="47" spans="1:246" s="3" customFormat="1" ht="127.5" x14ac:dyDescent="0.2">
      <c r="A47" s="7">
        <v>93</v>
      </c>
      <c r="B47" s="12" t="s">
        <v>266</v>
      </c>
      <c r="C47" s="7" t="s">
        <v>31</v>
      </c>
      <c r="D47" s="7" t="s">
        <v>637</v>
      </c>
      <c r="E47" s="7" t="s">
        <v>28</v>
      </c>
      <c r="F47" s="7">
        <v>3.6</v>
      </c>
      <c r="G47" s="7"/>
      <c r="H47" s="9">
        <v>0.01</v>
      </c>
      <c r="I47" s="7" t="s">
        <v>22</v>
      </c>
      <c r="J47" s="7" t="s">
        <v>267</v>
      </c>
      <c r="K47" s="12" t="s">
        <v>268</v>
      </c>
      <c r="L47" s="7" t="s">
        <v>269</v>
      </c>
      <c r="M47" s="7"/>
      <c r="N47" s="9">
        <v>3.59</v>
      </c>
      <c r="O47" s="75">
        <v>0.99719999999999998</v>
      </c>
      <c r="P47" s="7"/>
      <c r="Q47" s="7"/>
      <c r="R47" s="7"/>
      <c r="S47" s="7" t="s">
        <v>450</v>
      </c>
      <c r="T47" s="7"/>
      <c r="U47" s="7"/>
      <c r="V47" s="7"/>
      <c r="W47" s="7"/>
      <c r="X47" s="12" t="s">
        <v>473</v>
      </c>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row>
    <row r="48" spans="1:246" s="3" customFormat="1" ht="76.5" x14ac:dyDescent="0.2">
      <c r="A48" s="7">
        <v>112</v>
      </c>
      <c r="B48" s="12" t="s">
        <v>325</v>
      </c>
      <c r="C48" s="7" t="s">
        <v>326</v>
      </c>
      <c r="D48" s="7" t="s">
        <v>638</v>
      </c>
      <c r="E48" s="7" t="s">
        <v>327</v>
      </c>
      <c r="F48" s="7">
        <v>50</v>
      </c>
      <c r="G48" s="7"/>
      <c r="H48" s="7">
        <v>0</v>
      </c>
      <c r="I48" s="7" t="s">
        <v>22</v>
      </c>
      <c r="J48" s="7" t="s">
        <v>328</v>
      </c>
      <c r="K48" s="12" t="s">
        <v>329</v>
      </c>
      <c r="L48" s="7" t="s">
        <v>306</v>
      </c>
      <c r="M48" s="7"/>
      <c r="N48" s="77">
        <v>1</v>
      </c>
      <c r="O48" s="77">
        <v>1</v>
      </c>
      <c r="P48" s="77"/>
      <c r="Q48" s="77"/>
      <c r="R48" s="77"/>
      <c r="S48" s="77" t="s">
        <v>450</v>
      </c>
      <c r="T48" s="43"/>
      <c r="U48" s="43"/>
      <c r="V48" s="43"/>
      <c r="W48" s="122"/>
      <c r="X48" s="67"/>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row>
    <row r="49" spans="1:206" s="3" customFormat="1" ht="76.5" x14ac:dyDescent="0.2">
      <c r="A49" s="7">
        <v>113</v>
      </c>
      <c r="B49" s="12" t="s">
        <v>330</v>
      </c>
      <c r="C49" s="7" t="s">
        <v>319</v>
      </c>
      <c r="D49" s="7" t="s">
        <v>638</v>
      </c>
      <c r="E49" s="7" t="s">
        <v>327</v>
      </c>
      <c r="F49" s="7">
        <v>130</v>
      </c>
      <c r="G49" s="7"/>
      <c r="H49" s="7">
        <v>0</v>
      </c>
      <c r="I49" s="7" t="s">
        <v>22</v>
      </c>
      <c r="J49" s="7" t="s">
        <v>328</v>
      </c>
      <c r="K49" s="12" t="s">
        <v>331</v>
      </c>
      <c r="L49" s="7" t="s">
        <v>306</v>
      </c>
      <c r="M49" s="7"/>
      <c r="N49" s="77">
        <v>1</v>
      </c>
      <c r="O49" s="77">
        <v>1</v>
      </c>
      <c r="P49" s="77"/>
      <c r="Q49" s="77"/>
      <c r="R49" s="77"/>
      <c r="S49" s="77" t="s">
        <v>450</v>
      </c>
      <c r="T49" s="43"/>
      <c r="U49" s="43"/>
      <c r="V49" s="43"/>
      <c r="W49" s="122"/>
      <c r="X49" s="67"/>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row>
    <row r="50" spans="1:206" s="3" customFormat="1" ht="178.5" x14ac:dyDescent="0.2">
      <c r="A50" s="7">
        <v>117</v>
      </c>
      <c r="B50" s="12" t="s">
        <v>338</v>
      </c>
      <c r="C50" s="7" t="s">
        <v>19</v>
      </c>
      <c r="D50" s="7" t="s">
        <v>638</v>
      </c>
      <c r="E50" s="7" t="s">
        <v>339</v>
      </c>
      <c r="F50" s="13">
        <v>10</v>
      </c>
      <c r="G50" s="13"/>
      <c r="H50" s="9">
        <v>0</v>
      </c>
      <c r="I50" s="7" t="s">
        <v>22</v>
      </c>
      <c r="J50" s="7" t="s">
        <v>328</v>
      </c>
      <c r="K50" s="12" t="s">
        <v>340</v>
      </c>
      <c r="L50" s="7" t="s">
        <v>306</v>
      </c>
      <c r="M50" s="7"/>
      <c r="N50" s="77">
        <v>1</v>
      </c>
      <c r="O50" s="77">
        <v>1</v>
      </c>
      <c r="P50" s="77"/>
      <c r="Q50" s="77"/>
      <c r="R50" s="77"/>
      <c r="S50" s="77" t="s">
        <v>450</v>
      </c>
      <c r="T50" s="7"/>
      <c r="U50" s="43"/>
      <c r="V50" s="43"/>
      <c r="W50" s="122"/>
      <c r="X50" s="67"/>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row>
    <row r="51" spans="1:206" ht="18.75" x14ac:dyDescent="0.2">
      <c r="A51" s="126" t="s">
        <v>416</v>
      </c>
      <c r="B51" s="127" t="s">
        <v>634</v>
      </c>
      <c r="C51" s="145"/>
      <c r="D51" s="145"/>
      <c r="E51" s="145"/>
      <c r="F51" s="145"/>
      <c r="G51" s="145"/>
      <c r="H51" s="145"/>
      <c r="I51" s="145"/>
      <c r="J51" s="145"/>
      <c r="K51" s="145"/>
      <c r="L51" s="145"/>
      <c r="M51" s="145"/>
      <c r="N51" s="145"/>
      <c r="O51" s="145"/>
      <c r="P51" s="145"/>
      <c r="Q51" s="145"/>
      <c r="R51" s="145"/>
      <c r="S51" s="145"/>
      <c r="T51" s="145"/>
      <c r="U51" s="145"/>
      <c r="V51" s="145"/>
      <c r="W51" s="145"/>
      <c r="X51" s="146"/>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row>
    <row r="52" spans="1:206" ht="15.75" x14ac:dyDescent="0.2">
      <c r="A52" s="128">
        <v>1</v>
      </c>
      <c r="B52" s="129" t="s">
        <v>616</v>
      </c>
      <c r="C52" s="147"/>
      <c r="D52" s="147"/>
      <c r="E52" s="147"/>
      <c r="F52" s="147"/>
      <c r="G52" s="147"/>
      <c r="H52" s="147"/>
      <c r="I52" s="147"/>
      <c r="J52" s="147"/>
      <c r="K52" s="147"/>
      <c r="L52" s="147"/>
      <c r="M52" s="147"/>
    </row>
    <row r="53" spans="1:206" s="3" customFormat="1" ht="76.5" x14ac:dyDescent="0.2">
      <c r="A53" s="7">
        <v>4</v>
      </c>
      <c r="B53" s="8" t="s">
        <v>34</v>
      </c>
      <c r="C53" s="14" t="s">
        <v>35</v>
      </c>
      <c r="D53" s="14" t="s">
        <v>637</v>
      </c>
      <c r="E53" s="14" t="s">
        <v>28</v>
      </c>
      <c r="F53" s="9">
        <v>2.5</v>
      </c>
      <c r="G53" s="9"/>
      <c r="H53" s="9">
        <v>2</v>
      </c>
      <c r="I53" s="7" t="s">
        <v>22</v>
      </c>
      <c r="J53" s="14" t="s">
        <v>36</v>
      </c>
      <c r="K53" s="8" t="s">
        <v>37</v>
      </c>
      <c r="L53" s="11" t="s">
        <v>25</v>
      </c>
      <c r="M53" s="11" t="s">
        <v>26</v>
      </c>
      <c r="N53" s="7">
        <v>0</v>
      </c>
      <c r="O53" s="9">
        <v>0</v>
      </c>
      <c r="P53" s="7"/>
      <c r="Q53" s="7"/>
      <c r="R53" s="7"/>
      <c r="S53" s="7" t="s">
        <v>450</v>
      </c>
      <c r="T53" s="7"/>
      <c r="U53" s="7"/>
      <c r="V53" s="7"/>
      <c r="W53" s="7"/>
      <c r="X53" s="12" t="s">
        <v>464</v>
      </c>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row>
    <row r="54" spans="1:206" s="3" customFormat="1" ht="102" x14ac:dyDescent="0.2">
      <c r="A54" s="7">
        <v>6</v>
      </c>
      <c r="B54" s="12" t="s">
        <v>41</v>
      </c>
      <c r="C54" s="7" t="s">
        <v>19</v>
      </c>
      <c r="D54" s="7" t="s">
        <v>637</v>
      </c>
      <c r="E54" s="7" t="s">
        <v>38</v>
      </c>
      <c r="F54" s="13">
        <v>0.49</v>
      </c>
      <c r="G54" s="13">
        <v>0.49</v>
      </c>
      <c r="H54" s="9">
        <v>0.49</v>
      </c>
      <c r="I54" s="7" t="s">
        <v>22</v>
      </c>
      <c r="J54" s="7" t="s">
        <v>42</v>
      </c>
      <c r="K54" s="12" t="s">
        <v>43</v>
      </c>
      <c r="L54" s="11" t="s">
        <v>25</v>
      </c>
      <c r="M54" s="11" t="s">
        <v>26</v>
      </c>
      <c r="N54" s="7">
        <v>0</v>
      </c>
      <c r="O54" s="7">
        <v>0</v>
      </c>
      <c r="P54" s="7"/>
      <c r="Q54" s="7"/>
      <c r="R54" s="7"/>
      <c r="S54" s="7" t="s">
        <v>450</v>
      </c>
      <c r="T54" s="7"/>
      <c r="U54" s="7"/>
      <c r="V54" s="7" t="s">
        <v>481</v>
      </c>
      <c r="W54" s="7"/>
      <c r="X54" s="12"/>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row>
    <row r="55" spans="1:206" s="3" customFormat="1" ht="38.25" x14ac:dyDescent="0.2">
      <c r="A55" s="7">
        <v>8</v>
      </c>
      <c r="B55" s="12" t="s">
        <v>46</v>
      </c>
      <c r="C55" s="7" t="s">
        <v>47</v>
      </c>
      <c r="D55" s="7" t="s">
        <v>637</v>
      </c>
      <c r="E55" s="7" t="s">
        <v>28</v>
      </c>
      <c r="F55" s="13">
        <v>1</v>
      </c>
      <c r="G55" s="13">
        <v>1</v>
      </c>
      <c r="H55" s="9">
        <v>1</v>
      </c>
      <c r="I55" s="7" t="s">
        <v>22</v>
      </c>
      <c r="J55" s="7" t="s">
        <v>32</v>
      </c>
      <c r="K55" s="12" t="s">
        <v>48</v>
      </c>
      <c r="L55" s="11" t="s">
        <v>25</v>
      </c>
      <c r="M55" s="11" t="s">
        <v>26</v>
      </c>
      <c r="N55" s="7">
        <v>0</v>
      </c>
      <c r="O55" s="7">
        <v>0</v>
      </c>
      <c r="P55" s="7"/>
      <c r="Q55" s="7"/>
      <c r="R55" s="7"/>
      <c r="S55" s="7" t="s">
        <v>450</v>
      </c>
      <c r="T55" s="7"/>
      <c r="U55" s="7"/>
      <c r="V55" s="7"/>
      <c r="W55" s="7"/>
      <c r="X55" s="12" t="s">
        <v>451</v>
      </c>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row>
    <row r="56" spans="1:206" s="3" customFormat="1" ht="38.25" x14ac:dyDescent="0.2">
      <c r="A56" s="7">
        <v>9</v>
      </c>
      <c r="B56" s="12" t="s">
        <v>49</v>
      </c>
      <c r="C56" s="7" t="s">
        <v>50</v>
      </c>
      <c r="D56" s="7" t="s">
        <v>637</v>
      </c>
      <c r="E56" s="7" t="s">
        <v>28</v>
      </c>
      <c r="F56" s="7">
        <v>0.7</v>
      </c>
      <c r="G56" s="7"/>
      <c r="H56" s="9">
        <v>0.7</v>
      </c>
      <c r="I56" s="7" t="s">
        <v>22</v>
      </c>
      <c r="J56" s="7" t="s">
        <v>51</v>
      </c>
      <c r="K56" s="12" t="s">
        <v>52</v>
      </c>
      <c r="L56" s="11" t="s">
        <v>25</v>
      </c>
      <c r="M56" s="11" t="s">
        <v>26</v>
      </c>
      <c r="N56" s="7">
        <v>0</v>
      </c>
      <c r="O56" s="7">
        <v>0</v>
      </c>
      <c r="P56" s="7"/>
      <c r="Q56" s="7"/>
      <c r="R56" s="7"/>
      <c r="S56" s="7" t="s">
        <v>450</v>
      </c>
      <c r="T56" s="7"/>
      <c r="U56" s="7"/>
      <c r="V56" s="7"/>
      <c r="W56" s="7"/>
      <c r="X56" s="12" t="s">
        <v>451</v>
      </c>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row>
    <row r="57" spans="1:206" s="3" customFormat="1" ht="51" x14ac:dyDescent="0.2">
      <c r="A57" s="7">
        <v>13</v>
      </c>
      <c r="B57" s="90" t="s">
        <v>484</v>
      </c>
      <c r="C57" s="7" t="s">
        <v>19</v>
      </c>
      <c r="D57" s="7" t="s">
        <v>637</v>
      </c>
      <c r="E57" s="7" t="s">
        <v>38</v>
      </c>
      <c r="F57" s="13">
        <v>0.77</v>
      </c>
      <c r="G57" s="13">
        <v>0.4</v>
      </c>
      <c r="H57" s="9">
        <v>0.77</v>
      </c>
      <c r="I57" s="7" t="s">
        <v>22</v>
      </c>
      <c r="J57" s="7" t="s">
        <v>39</v>
      </c>
      <c r="K57" s="12" t="s">
        <v>599</v>
      </c>
      <c r="L57" s="11" t="s">
        <v>25</v>
      </c>
      <c r="M57" s="11" t="s">
        <v>26</v>
      </c>
      <c r="N57" s="7">
        <v>0</v>
      </c>
      <c r="O57" s="7">
        <v>0</v>
      </c>
      <c r="P57" s="7"/>
      <c r="Q57" s="7"/>
      <c r="R57" s="7"/>
      <c r="S57" s="7" t="s">
        <v>450</v>
      </c>
      <c r="T57" s="7"/>
      <c r="U57" s="7"/>
      <c r="V57" s="7"/>
      <c r="W57" s="7" t="s">
        <v>485</v>
      </c>
      <c r="X57" s="12" t="s">
        <v>486</v>
      </c>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row>
    <row r="58" spans="1:206" s="3" customFormat="1" ht="76.5" x14ac:dyDescent="0.2">
      <c r="A58" s="7">
        <v>17</v>
      </c>
      <c r="B58" s="12" t="s">
        <v>69</v>
      </c>
      <c r="C58" s="7" t="s">
        <v>19</v>
      </c>
      <c r="D58" s="7" t="s">
        <v>637</v>
      </c>
      <c r="E58" s="7" t="s">
        <v>38</v>
      </c>
      <c r="F58" s="13">
        <v>4.9000000000000004</v>
      </c>
      <c r="G58" s="13">
        <v>4.5</v>
      </c>
      <c r="H58" s="9">
        <v>4.9000000000000004</v>
      </c>
      <c r="I58" s="7" t="s">
        <v>22</v>
      </c>
      <c r="J58" s="7" t="s">
        <v>23</v>
      </c>
      <c r="K58" s="12" t="s">
        <v>70</v>
      </c>
      <c r="L58" s="11" t="s">
        <v>25</v>
      </c>
      <c r="M58" s="11" t="s">
        <v>26</v>
      </c>
      <c r="N58" s="7">
        <v>0</v>
      </c>
      <c r="O58" s="7">
        <v>0</v>
      </c>
      <c r="P58" s="7"/>
      <c r="Q58" s="7"/>
      <c r="R58" s="7"/>
      <c r="S58" s="7" t="s">
        <v>450</v>
      </c>
      <c r="T58" s="7"/>
      <c r="U58" s="7"/>
      <c r="V58" s="89" t="s">
        <v>481</v>
      </c>
      <c r="W58" s="7"/>
      <c r="X58" s="12"/>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row>
    <row r="59" spans="1:206" s="3" customFormat="1" ht="63.75" x14ac:dyDescent="0.2">
      <c r="A59" s="7">
        <v>18</v>
      </c>
      <c r="B59" s="12" t="s">
        <v>71</v>
      </c>
      <c r="C59" s="7" t="s">
        <v>50</v>
      </c>
      <c r="D59" s="7" t="s">
        <v>637</v>
      </c>
      <c r="E59" s="7" t="s">
        <v>63</v>
      </c>
      <c r="F59" s="13">
        <v>1</v>
      </c>
      <c r="G59" s="13"/>
      <c r="H59" s="9">
        <v>1</v>
      </c>
      <c r="I59" s="7" t="s">
        <v>22</v>
      </c>
      <c r="J59" s="7" t="s">
        <v>72</v>
      </c>
      <c r="K59" s="12" t="s">
        <v>73</v>
      </c>
      <c r="L59" s="11" t="s">
        <v>25</v>
      </c>
      <c r="M59" s="11" t="s">
        <v>26</v>
      </c>
      <c r="N59" s="7">
        <v>0</v>
      </c>
      <c r="O59" s="7">
        <v>0</v>
      </c>
      <c r="P59" s="7"/>
      <c r="Q59" s="7"/>
      <c r="R59" s="7"/>
      <c r="S59" s="7" t="s">
        <v>450</v>
      </c>
      <c r="T59" s="7"/>
      <c r="U59" s="7"/>
      <c r="V59" s="7"/>
      <c r="W59" s="7"/>
      <c r="X59" s="12" t="s">
        <v>454</v>
      </c>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row>
    <row r="60" spans="1:206" s="3" customFormat="1" ht="153" x14ac:dyDescent="0.2">
      <c r="A60" s="7">
        <v>20</v>
      </c>
      <c r="B60" s="12" t="s">
        <v>77</v>
      </c>
      <c r="C60" s="7" t="s">
        <v>31</v>
      </c>
      <c r="D60" s="7" t="s">
        <v>638</v>
      </c>
      <c r="E60" s="7" t="s">
        <v>78</v>
      </c>
      <c r="F60" s="13">
        <v>116</v>
      </c>
      <c r="G60" s="13"/>
      <c r="H60" s="9">
        <v>12</v>
      </c>
      <c r="I60" s="7" t="s">
        <v>22</v>
      </c>
      <c r="J60" s="7" t="s">
        <v>58</v>
      </c>
      <c r="K60" s="12" t="s">
        <v>79</v>
      </c>
      <c r="L60" s="11" t="s">
        <v>25</v>
      </c>
      <c r="M60" s="11" t="s">
        <v>26</v>
      </c>
      <c r="N60" s="7">
        <v>0</v>
      </c>
      <c r="O60" s="7">
        <v>0</v>
      </c>
      <c r="P60" s="7"/>
      <c r="Q60" s="7"/>
      <c r="R60" s="7"/>
      <c r="S60" s="7" t="s">
        <v>450</v>
      </c>
      <c r="T60" s="7"/>
      <c r="U60" s="7"/>
      <c r="V60" s="7"/>
      <c r="W60" s="7"/>
      <c r="X60" s="12"/>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row>
    <row r="61" spans="1:206" s="3" customFormat="1" ht="38.25" x14ac:dyDescent="0.2">
      <c r="A61" s="7">
        <v>21</v>
      </c>
      <c r="B61" s="12" t="s">
        <v>80</v>
      </c>
      <c r="C61" s="7" t="s">
        <v>31</v>
      </c>
      <c r="D61" s="7" t="s">
        <v>637</v>
      </c>
      <c r="E61" s="7" t="s">
        <v>81</v>
      </c>
      <c r="F61" s="7">
        <v>4.5999999999999996</v>
      </c>
      <c r="G61" s="7">
        <v>3</v>
      </c>
      <c r="H61" s="7">
        <v>4.5999999999999996</v>
      </c>
      <c r="I61" s="12" t="s">
        <v>82</v>
      </c>
      <c r="J61" s="7" t="s">
        <v>83</v>
      </c>
      <c r="K61" s="12" t="s">
        <v>84</v>
      </c>
      <c r="L61" s="11" t="s">
        <v>25</v>
      </c>
      <c r="M61" s="11" t="s">
        <v>26</v>
      </c>
      <c r="N61" s="12">
        <v>0</v>
      </c>
      <c r="O61" s="12">
        <v>0</v>
      </c>
      <c r="P61" s="12"/>
      <c r="Q61" s="12"/>
      <c r="R61" s="12"/>
      <c r="S61" s="12" t="s">
        <v>450</v>
      </c>
      <c r="T61" s="12"/>
      <c r="U61" s="12"/>
      <c r="V61" s="12"/>
      <c r="W61" s="12"/>
      <c r="X61" s="12" t="s">
        <v>457</v>
      </c>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row>
    <row r="62" spans="1:206" s="3" customFormat="1" ht="38.25" x14ac:dyDescent="0.2">
      <c r="A62" s="7">
        <v>22</v>
      </c>
      <c r="B62" s="12" t="s">
        <v>85</v>
      </c>
      <c r="C62" s="7" t="s">
        <v>86</v>
      </c>
      <c r="D62" s="7" t="s">
        <v>637</v>
      </c>
      <c r="E62" s="7" t="s">
        <v>87</v>
      </c>
      <c r="F62" s="7">
        <v>1.8</v>
      </c>
      <c r="G62" s="7">
        <v>1.8</v>
      </c>
      <c r="H62" s="7">
        <v>1.8</v>
      </c>
      <c r="I62" s="12" t="s">
        <v>82</v>
      </c>
      <c r="J62" s="7" t="s">
        <v>88</v>
      </c>
      <c r="K62" s="12" t="s">
        <v>89</v>
      </c>
      <c r="L62" s="11" t="s">
        <v>25</v>
      </c>
      <c r="M62" s="11" t="s">
        <v>26</v>
      </c>
      <c r="N62" s="12">
        <v>0</v>
      </c>
      <c r="O62" s="12">
        <v>0</v>
      </c>
      <c r="P62" s="12"/>
      <c r="Q62" s="12"/>
      <c r="R62" s="12"/>
      <c r="S62" s="12" t="s">
        <v>450</v>
      </c>
      <c r="T62" s="12"/>
      <c r="U62" s="12"/>
      <c r="V62" s="12"/>
      <c r="W62" s="12"/>
      <c r="X62" s="12"/>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row>
    <row r="63" spans="1:206" s="3" customFormat="1" ht="25.5" x14ac:dyDescent="0.2">
      <c r="A63" s="7">
        <v>23</v>
      </c>
      <c r="B63" s="8" t="s">
        <v>90</v>
      </c>
      <c r="C63" s="14" t="s">
        <v>91</v>
      </c>
      <c r="D63" s="14" t="s">
        <v>637</v>
      </c>
      <c r="E63" s="14" t="s">
        <v>81</v>
      </c>
      <c r="F63" s="14">
        <v>1.1499999999999999</v>
      </c>
      <c r="G63" s="14"/>
      <c r="H63" s="14">
        <v>1.1499999999999999</v>
      </c>
      <c r="I63" s="14" t="s">
        <v>82</v>
      </c>
      <c r="J63" s="14" t="s">
        <v>58</v>
      </c>
      <c r="K63" s="8" t="s">
        <v>92</v>
      </c>
      <c r="L63" s="11" t="s">
        <v>25</v>
      </c>
      <c r="M63" s="11" t="s">
        <v>26</v>
      </c>
      <c r="N63" s="12">
        <v>0</v>
      </c>
      <c r="O63" s="12">
        <v>0</v>
      </c>
      <c r="P63" s="12"/>
      <c r="Q63" s="12"/>
      <c r="R63" s="12"/>
      <c r="S63" s="12" t="s">
        <v>450</v>
      </c>
      <c r="T63" s="12"/>
      <c r="U63" s="12"/>
      <c r="V63" s="12"/>
      <c r="W63" s="12"/>
      <c r="X63" s="12" t="s">
        <v>457</v>
      </c>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row>
    <row r="64" spans="1:206" s="3" customFormat="1" ht="63.75" x14ac:dyDescent="0.2">
      <c r="A64" s="7">
        <v>25</v>
      </c>
      <c r="B64" s="8" t="s">
        <v>95</v>
      </c>
      <c r="C64" s="14" t="s">
        <v>96</v>
      </c>
      <c r="D64" s="14" t="s">
        <v>639</v>
      </c>
      <c r="E64" s="14" t="s">
        <v>97</v>
      </c>
      <c r="F64" s="14">
        <v>0.21</v>
      </c>
      <c r="G64" s="14">
        <v>0.21</v>
      </c>
      <c r="H64" s="14">
        <v>0.21</v>
      </c>
      <c r="I64" s="14" t="s">
        <v>22</v>
      </c>
      <c r="J64" s="14" t="s">
        <v>98</v>
      </c>
      <c r="K64" s="8" t="s">
        <v>99</v>
      </c>
      <c r="L64" s="11" t="s">
        <v>25</v>
      </c>
      <c r="M64" s="11" t="s">
        <v>26</v>
      </c>
      <c r="N64" s="12">
        <v>0</v>
      </c>
      <c r="O64" s="12">
        <v>0</v>
      </c>
      <c r="P64" s="12"/>
      <c r="Q64" s="12"/>
      <c r="R64" s="12"/>
      <c r="S64" s="12" t="s">
        <v>450</v>
      </c>
      <c r="T64" s="12"/>
      <c r="U64" s="12"/>
      <c r="V64" s="12"/>
      <c r="W64" s="12"/>
      <c r="X64" s="12"/>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row>
    <row r="65" spans="1:246" s="3" customFormat="1" ht="38.25" x14ac:dyDescent="0.2">
      <c r="A65" s="7">
        <v>27</v>
      </c>
      <c r="B65" s="12" t="s">
        <v>104</v>
      </c>
      <c r="C65" s="7" t="s">
        <v>31</v>
      </c>
      <c r="D65" s="7" t="s">
        <v>639</v>
      </c>
      <c r="E65" s="7" t="s">
        <v>105</v>
      </c>
      <c r="F65" s="7">
        <v>0.03</v>
      </c>
      <c r="G65" s="7"/>
      <c r="H65" s="7">
        <v>0.03</v>
      </c>
      <c r="I65" s="12" t="s">
        <v>82</v>
      </c>
      <c r="J65" s="7" t="s">
        <v>106</v>
      </c>
      <c r="K65" s="12" t="s">
        <v>107</v>
      </c>
      <c r="L65" s="11" t="s">
        <v>25</v>
      </c>
      <c r="M65" s="11" t="s">
        <v>26</v>
      </c>
      <c r="N65" s="12">
        <v>0</v>
      </c>
      <c r="O65" s="12">
        <v>0</v>
      </c>
      <c r="P65" s="12"/>
      <c r="Q65" s="12"/>
      <c r="R65" s="12"/>
      <c r="S65" s="12" t="s">
        <v>450</v>
      </c>
      <c r="T65" s="12"/>
      <c r="U65" s="12"/>
      <c r="V65" s="12"/>
      <c r="W65" s="12"/>
      <c r="X65" s="12"/>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row>
    <row r="66" spans="1:246" s="3" customFormat="1" ht="114.75" x14ac:dyDescent="0.2">
      <c r="A66" s="7">
        <v>30</v>
      </c>
      <c r="B66" s="12" t="s">
        <v>115</v>
      </c>
      <c r="C66" s="7" t="s">
        <v>35</v>
      </c>
      <c r="D66" s="7" t="s">
        <v>639</v>
      </c>
      <c r="E66" s="7" t="s">
        <v>116</v>
      </c>
      <c r="F66" s="7">
        <v>4.8600000000000003</v>
      </c>
      <c r="G66" s="7"/>
      <c r="H66" s="7">
        <v>4.8600000000000003</v>
      </c>
      <c r="I66" s="12" t="s">
        <v>82</v>
      </c>
      <c r="J66" s="7" t="s">
        <v>117</v>
      </c>
      <c r="K66" s="12" t="s">
        <v>118</v>
      </c>
      <c r="L66" s="7" t="s">
        <v>25</v>
      </c>
      <c r="M66" s="7" t="s">
        <v>26</v>
      </c>
      <c r="N66" s="12">
        <v>0</v>
      </c>
      <c r="O66" s="12">
        <v>0</v>
      </c>
      <c r="P66" s="12"/>
      <c r="Q66" s="12"/>
      <c r="R66" s="12"/>
      <c r="S66" s="12" t="s">
        <v>450</v>
      </c>
      <c r="T66" s="12"/>
      <c r="U66" s="12"/>
      <c r="V66" s="12"/>
      <c r="W66" s="12"/>
      <c r="X66" s="12"/>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row>
    <row r="67" spans="1:246" s="3" customFormat="1" ht="140.25" x14ac:dyDescent="0.2">
      <c r="A67" s="7">
        <v>45</v>
      </c>
      <c r="B67" s="12" t="s">
        <v>149</v>
      </c>
      <c r="C67" s="7" t="s">
        <v>31</v>
      </c>
      <c r="D67" s="7" t="s">
        <v>637</v>
      </c>
      <c r="E67" s="7" t="s">
        <v>81</v>
      </c>
      <c r="F67" s="7">
        <v>20</v>
      </c>
      <c r="G67" s="7"/>
      <c r="H67" s="7">
        <v>20</v>
      </c>
      <c r="I67" s="7" t="s">
        <v>82</v>
      </c>
      <c r="J67" s="7" t="s">
        <v>75</v>
      </c>
      <c r="K67" s="12" t="s">
        <v>421</v>
      </c>
      <c r="L67" s="7" t="s">
        <v>25</v>
      </c>
      <c r="M67" s="7" t="s">
        <v>26</v>
      </c>
      <c r="N67" s="7">
        <v>0</v>
      </c>
      <c r="O67" s="7">
        <v>0</v>
      </c>
      <c r="P67" s="7"/>
      <c r="Q67" s="7"/>
      <c r="R67" s="7"/>
      <c r="S67" s="7" t="s">
        <v>450</v>
      </c>
      <c r="T67" s="7"/>
      <c r="U67" s="7"/>
      <c r="V67" s="7"/>
      <c r="W67" s="7"/>
      <c r="X67" s="76" t="s">
        <v>468</v>
      </c>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row>
    <row r="68" spans="1:246" s="3" customFormat="1" ht="63.75" x14ac:dyDescent="0.2">
      <c r="A68" s="7">
        <v>46</v>
      </c>
      <c r="B68" s="12" t="s">
        <v>150</v>
      </c>
      <c r="C68" s="7" t="s">
        <v>31</v>
      </c>
      <c r="D68" s="7" t="s">
        <v>639</v>
      </c>
      <c r="E68" s="17" t="s">
        <v>105</v>
      </c>
      <c r="F68" s="7">
        <v>0.318</v>
      </c>
      <c r="G68" s="7">
        <v>0.31759999999999999</v>
      </c>
      <c r="H68" s="7">
        <v>0.318</v>
      </c>
      <c r="I68" s="7" t="s">
        <v>151</v>
      </c>
      <c r="J68" s="7" t="s">
        <v>72</v>
      </c>
      <c r="K68" s="12" t="s">
        <v>152</v>
      </c>
      <c r="L68" s="7" t="s">
        <v>25</v>
      </c>
      <c r="M68" s="7" t="s">
        <v>26</v>
      </c>
      <c r="N68" s="7">
        <v>0</v>
      </c>
      <c r="O68" s="7">
        <v>0</v>
      </c>
      <c r="P68" s="7"/>
      <c r="Q68" s="7"/>
      <c r="R68" s="7"/>
      <c r="S68" s="7" t="s">
        <v>450</v>
      </c>
      <c r="T68" s="25"/>
      <c r="U68" s="25"/>
      <c r="V68" s="25"/>
      <c r="W68" s="25"/>
      <c r="X68" s="6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row>
    <row r="69" spans="1:246" s="3" customFormat="1" ht="51" x14ac:dyDescent="0.2">
      <c r="A69" s="7">
        <v>47</v>
      </c>
      <c r="B69" s="12" t="s">
        <v>153</v>
      </c>
      <c r="C69" s="7" t="s">
        <v>31</v>
      </c>
      <c r="D69" s="7" t="s">
        <v>639</v>
      </c>
      <c r="E69" s="17" t="s">
        <v>105</v>
      </c>
      <c r="F69" s="7">
        <v>0.01</v>
      </c>
      <c r="G69" s="7"/>
      <c r="H69" s="7">
        <v>0.01</v>
      </c>
      <c r="I69" s="7" t="s">
        <v>82</v>
      </c>
      <c r="J69" s="7" t="s">
        <v>154</v>
      </c>
      <c r="K69" s="12" t="s">
        <v>155</v>
      </c>
      <c r="L69" s="7" t="s">
        <v>25</v>
      </c>
      <c r="M69" s="7" t="s">
        <v>26</v>
      </c>
      <c r="N69" s="7">
        <v>0</v>
      </c>
      <c r="O69" s="7">
        <v>0</v>
      </c>
      <c r="P69" s="7"/>
      <c r="Q69" s="7"/>
      <c r="R69" s="7"/>
      <c r="S69" s="7" t="s">
        <v>450</v>
      </c>
      <c r="T69" s="25"/>
      <c r="U69" s="25"/>
      <c r="V69" s="25"/>
      <c r="W69" s="25"/>
      <c r="X69" s="6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row>
    <row r="70" spans="1:246" s="3" customFormat="1" ht="51" x14ac:dyDescent="0.2">
      <c r="A70" s="7">
        <v>48</v>
      </c>
      <c r="B70" s="12" t="s">
        <v>156</v>
      </c>
      <c r="C70" s="7" t="s">
        <v>31</v>
      </c>
      <c r="D70" s="7" t="s">
        <v>639</v>
      </c>
      <c r="E70" s="17" t="s">
        <v>105</v>
      </c>
      <c r="F70" s="7">
        <v>0.15</v>
      </c>
      <c r="G70" s="7"/>
      <c r="H70" s="7">
        <v>0.15</v>
      </c>
      <c r="I70" s="7" t="s">
        <v>82</v>
      </c>
      <c r="J70" s="7" t="s">
        <v>51</v>
      </c>
      <c r="K70" s="12" t="s">
        <v>157</v>
      </c>
      <c r="L70" s="7" t="s">
        <v>25</v>
      </c>
      <c r="M70" s="7" t="s">
        <v>26</v>
      </c>
      <c r="N70" s="7">
        <v>0</v>
      </c>
      <c r="O70" s="7">
        <v>0</v>
      </c>
      <c r="P70" s="7"/>
      <c r="Q70" s="7"/>
      <c r="R70" s="7"/>
      <c r="S70" s="7" t="s">
        <v>450</v>
      </c>
      <c r="T70" s="25"/>
      <c r="U70" s="25"/>
      <c r="V70" s="25"/>
      <c r="W70" s="25"/>
      <c r="X70" s="6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row>
    <row r="71" spans="1:246" s="3" customFormat="1" ht="38.25" x14ac:dyDescent="0.2">
      <c r="A71" s="7">
        <v>49</v>
      </c>
      <c r="B71" s="17" t="s">
        <v>160</v>
      </c>
      <c r="C71" s="7" t="s">
        <v>161</v>
      </c>
      <c r="D71" s="7" t="s">
        <v>637</v>
      </c>
      <c r="E71" s="7" t="s">
        <v>162</v>
      </c>
      <c r="F71" s="18">
        <v>0.9</v>
      </c>
      <c r="G71" s="18">
        <v>0.9</v>
      </c>
      <c r="H71" s="18">
        <v>0.9</v>
      </c>
      <c r="I71" s="7" t="s">
        <v>82</v>
      </c>
      <c r="J71" s="14" t="s">
        <v>98</v>
      </c>
      <c r="K71" s="17" t="s">
        <v>163</v>
      </c>
      <c r="L71" s="7" t="s">
        <v>25</v>
      </c>
      <c r="M71" s="7" t="s">
        <v>26</v>
      </c>
      <c r="N71" s="7">
        <v>0</v>
      </c>
      <c r="O71" s="7">
        <v>0</v>
      </c>
      <c r="P71" s="7"/>
      <c r="Q71" s="7"/>
      <c r="R71" s="7"/>
      <c r="S71" s="7" t="s">
        <v>450</v>
      </c>
      <c r="T71" s="7"/>
      <c r="U71" s="7"/>
      <c r="V71" s="7"/>
      <c r="W71" s="7"/>
      <c r="X71" s="12" t="s">
        <v>451</v>
      </c>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row>
    <row r="72" spans="1:246" s="3" customFormat="1" ht="38.25" x14ac:dyDescent="0.2">
      <c r="A72" s="7">
        <v>50</v>
      </c>
      <c r="B72" s="12" t="s">
        <v>164</v>
      </c>
      <c r="C72" s="14" t="s">
        <v>31</v>
      </c>
      <c r="D72" s="14" t="s">
        <v>639</v>
      </c>
      <c r="E72" s="14" t="s">
        <v>105</v>
      </c>
      <c r="F72" s="48">
        <v>0.2</v>
      </c>
      <c r="G72" s="48">
        <v>0.02</v>
      </c>
      <c r="H72" s="48">
        <v>0.18</v>
      </c>
      <c r="I72" s="7" t="s">
        <v>82</v>
      </c>
      <c r="J72" s="7" t="s">
        <v>75</v>
      </c>
      <c r="K72" s="12" t="s">
        <v>165</v>
      </c>
      <c r="L72" s="7" t="s">
        <v>25</v>
      </c>
      <c r="M72" s="7" t="s">
        <v>26</v>
      </c>
      <c r="N72" s="7">
        <v>0</v>
      </c>
      <c r="O72" s="7">
        <v>0</v>
      </c>
      <c r="P72" s="7"/>
      <c r="Q72" s="7"/>
      <c r="R72" s="7"/>
      <c r="S72" s="7" t="s">
        <v>450</v>
      </c>
      <c r="T72" s="7"/>
      <c r="U72" s="7"/>
      <c r="V72" s="7"/>
      <c r="W72" s="7"/>
      <c r="X72" s="12"/>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row>
    <row r="73" spans="1:246" s="3" customFormat="1" ht="51" x14ac:dyDescent="0.2">
      <c r="A73" s="7">
        <v>51</v>
      </c>
      <c r="B73" s="12" t="s">
        <v>169</v>
      </c>
      <c r="C73" s="7" t="s">
        <v>19</v>
      </c>
      <c r="D73" s="7" t="s">
        <v>637</v>
      </c>
      <c r="E73" s="7" t="s">
        <v>20</v>
      </c>
      <c r="F73" s="7">
        <v>4.5</v>
      </c>
      <c r="G73" s="7">
        <v>4.5</v>
      </c>
      <c r="H73" s="7">
        <v>4.5</v>
      </c>
      <c r="I73" s="7" t="s">
        <v>82</v>
      </c>
      <c r="J73" s="7" t="s">
        <v>39</v>
      </c>
      <c r="K73" s="12" t="s">
        <v>170</v>
      </c>
      <c r="L73" s="7" t="s">
        <v>25</v>
      </c>
      <c r="M73" s="7" t="s">
        <v>171</v>
      </c>
      <c r="N73" s="7">
        <v>0</v>
      </c>
      <c r="O73" s="7">
        <v>0</v>
      </c>
      <c r="P73" s="7"/>
      <c r="Q73" s="7"/>
      <c r="R73" s="7"/>
      <c r="S73" s="7" t="s">
        <v>450</v>
      </c>
      <c r="T73" s="7"/>
      <c r="U73" s="7"/>
      <c r="V73" s="7"/>
      <c r="W73" s="7"/>
      <c r="X73" s="7" t="s">
        <v>490</v>
      </c>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row>
    <row r="74" spans="1:246" s="3" customFormat="1" ht="51" x14ac:dyDescent="0.2">
      <c r="A74" s="7">
        <v>52</v>
      </c>
      <c r="B74" s="12" t="s">
        <v>172</v>
      </c>
      <c r="C74" s="7" t="s">
        <v>19</v>
      </c>
      <c r="D74" s="7" t="s">
        <v>637</v>
      </c>
      <c r="E74" s="7" t="s">
        <v>20</v>
      </c>
      <c r="F74" s="7">
        <v>5</v>
      </c>
      <c r="G74" s="7">
        <v>5</v>
      </c>
      <c r="H74" s="7">
        <v>5</v>
      </c>
      <c r="I74" s="7" t="s">
        <v>82</v>
      </c>
      <c r="J74" s="7" t="s">
        <v>39</v>
      </c>
      <c r="K74" s="12" t="s">
        <v>173</v>
      </c>
      <c r="L74" s="7" t="s">
        <v>25</v>
      </c>
      <c r="M74" s="7" t="s">
        <v>171</v>
      </c>
      <c r="N74" s="7">
        <v>0</v>
      </c>
      <c r="O74" s="7">
        <v>0</v>
      </c>
      <c r="P74" s="7"/>
      <c r="Q74" s="7"/>
      <c r="R74" s="7"/>
      <c r="S74" s="7" t="s">
        <v>450</v>
      </c>
      <c r="T74" s="7"/>
      <c r="U74" s="7"/>
      <c r="V74" s="7"/>
      <c r="W74" s="7"/>
      <c r="X74" s="7" t="s">
        <v>490</v>
      </c>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row>
    <row r="75" spans="1:246" s="3" customFormat="1" ht="51" x14ac:dyDescent="0.2">
      <c r="A75" s="7">
        <v>53</v>
      </c>
      <c r="B75" s="12" t="s">
        <v>174</v>
      </c>
      <c r="C75" s="7" t="s">
        <v>19</v>
      </c>
      <c r="D75" s="7" t="s">
        <v>637</v>
      </c>
      <c r="E75" s="7" t="s">
        <v>20</v>
      </c>
      <c r="F75" s="7">
        <v>5</v>
      </c>
      <c r="G75" s="7">
        <v>5</v>
      </c>
      <c r="H75" s="7">
        <v>5</v>
      </c>
      <c r="I75" s="7" t="s">
        <v>82</v>
      </c>
      <c r="J75" s="7" t="s">
        <v>39</v>
      </c>
      <c r="K75" s="12" t="s">
        <v>175</v>
      </c>
      <c r="L75" s="7" t="s">
        <v>25</v>
      </c>
      <c r="M75" s="7" t="s">
        <v>171</v>
      </c>
      <c r="N75" s="7">
        <v>0</v>
      </c>
      <c r="O75" s="7">
        <v>0</v>
      </c>
      <c r="P75" s="7"/>
      <c r="Q75" s="7"/>
      <c r="R75" s="7"/>
      <c r="S75" s="7" t="s">
        <v>450</v>
      </c>
      <c r="T75" s="7"/>
      <c r="U75" s="7"/>
      <c r="V75" s="7"/>
      <c r="W75" s="7"/>
      <c r="X75" s="7" t="s">
        <v>490</v>
      </c>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row>
    <row r="76" spans="1:246" s="3" customFormat="1" ht="51" x14ac:dyDescent="0.2">
      <c r="A76" s="7">
        <v>54</v>
      </c>
      <c r="B76" s="12" t="s">
        <v>176</v>
      </c>
      <c r="C76" s="7" t="s">
        <v>19</v>
      </c>
      <c r="D76" s="7" t="s">
        <v>637</v>
      </c>
      <c r="E76" s="7" t="s">
        <v>20</v>
      </c>
      <c r="F76" s="7">
        <v>3.5</v>
      </c>
      <c r="G76" s="7">
        <v>3.5</v>
      </c>
      <c r="H76" s="7">
        <v>3.5</v>
      </c>
      <c r="I76" s="7" t="s">
        <v>82</v>
      </c>
      <c r="J76" s="7" t="s">
        <v>39</v>
      </c>
      <c r="K76" s="12" t="s">
        <v>177</v>
      </c>
      <c r="L76" s="7" t="s">
        <v>25</v>
      </c>
      <c r="M76" s="7" t="s">
        <v>171</v>
      </c>
      <c r="N76" s="7">
        <v>0</v>
      </c>
      <c r="O76" s="7">
        <v>0</v>
      </c>
      <c r="P76" s="7"/>
      <c r="Q76" s="7"/>
      <c r="R76" s="7"/>
      <c r="S76" s="7" t="s">
        <v>450</v>
      </c>
      <c r="T76" s="7"/>
      <c r="U76" s="7"/>
      <c r="V76" s="7"/>
      <c r="W76" s="7"/>
      <c r="X76" s="7" t="s">
        <v>490</v>
      </c>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row>
    <row r="77" spans="1:246" s="3" customFormat="1" ht="51" x14ac:dyDescent="0.2">
      <c r="A77" s="7">
        <v>55</v>
      </c>
      <c r="B77" s="12" t="s">
        <v>178</v>
      </c>
      <c r="C77" s="7" t="s">
        <v>19</v>
      </c>
      <c r="D77" s="7" t="s">
        <v>637</v>
      </c>
      <c r="E77" s="7" t="s">
        <v>20</v>
      </c>
      <c r="F77" s="7">
        <v>3.6</v>
      </c>
      <c r="G77" s="7">
        <v>3.6</v>
      </c>
      <c r="H77" s="7">
        <v>3.6</v>
      </c>
      <c r="I77" s="7" t="s">
        <v>82</v>
      </c>
      <c r="J77" s="7" t="s">
        <v>39</v>
      </c>
      <c r="K77" s="12" t="s">
        <v>179</v>
      </c>
      <c r="L77" s="7" t="s">
        <v>25</v>
      </c>
      <c r="M77" s="7" t="s">
        <v>171</v>
      </c>
      <c r="N77" s="7">
        <v>0</v>
      </c>
      <c r="O77" s="7">
        <v>0</v>
      </c>
      <c r="P77" s="7"/>
      <c r="Q77" s="7"/>
      <c r="R77" s="7"/>
      <c r="S77" s="7" t="s">
        <v>450</v>
      </c>
      <c r="T77" s="7"/>
      <c r="U77" s="7"/>
      <c r="V77" s="7"/>
      <c r="W77" s="7"/>
      <c r="X77" s="7" t="s">
        <v>490</v>
      </c>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row>
    <row r="78" spans="1:246" s="3" customFormat="1" ht="51" x14ac:dyDescent="0.2">
      <c r="A78" s="7">
        <v>56</v>
      </c>
      <c r="B78" s="12" t="s">
        <v>180</v>
      </c>
      <c r="C78" s="7" t="s">
        <v>19</v>
      </c>
      <c r="D78" s="7" t="s">
        <v>637</v>
      </c>
      <c r="E78" s="7" t="s">
        <v>20</v>
      </c>
      <c r="F78" s="7">
        <v>4</v>
      </c>
      <c r="G78" s="7">
        <v>4</v>
      </c>
      <c r="H78" s="7">
        <v>4</v>
      </c>
      <c r="I78" s="7" t="s">
        <v>82</v>
      </c>
      <c r="J78" s="7" t="s">
        <v>39</v>
      </c>
      <c r="K78" s="12" t="s">
        <v>181</v>
      </c>
      <c r="L78" s="7" t="s">
        <v>25</v>
      </c>
      <c r="M78" s="7" t="s">
        <v>171</v>
      </c>
      <c r="N78" s="7">
        <v>0</v>
      </c>
      <c r="O78" s="7">
        <v>0</v>
      </c>
      <c r="P78" s="7"/>
      <c r="Q78" s="7"/>
      <c r="R78" s="7"/>
      <c r="S78" s="7" t="s">
        <v>450</v>
      </c>
      <c r="T78" s="7"/>
      <c r="U78" s="7"/>
      <c r="V78" s="7"/>
      <c r="W78" s="7"/>
      <c r="X78" s="7" t="s">
        <v>490</v>
      </c>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row>
    <row r="79" spans="1:246" s="3" customFormat="1" ht="89.25" x14ac:dyDescent="0.2">
      <c r="A79" s="7">
        <v>57</v>
      </c>
      <c r="B79" s="12" t="s">
        <v>182</v>
      </c>
      <c r="C79" s="7" t="s">
        <v>31</v>
      </c>
      <c r="D79" s="7" t="s">
        <v>639</v>
      </c>
      <c r="E79" s="17" t="s">
        <v>105</v>
      </c>
      <c r="F79" s="7">
        <v>15.03</v>
      </c>
      <c r="G79" s="7"/>
      <c r="H79" s="7">
        <v>15.03</v>
      </c>
      <c r="I79" s="7" t="s">
        <v>82</v>
      </c>
      <c r="J79" s="7" t="s">
        <v>183</v>
      </c>
      <c r="K79" s="12" t="s">
        <v>593</v>
      </c>
      <c r="L79" s="7" t="s">
        <v>25</v>
      </c>
      <c r="M79" s="7" t="s">
        <v>171</v>
      </c>
      <c r="N79" s="7">
        <v>0</v>
      </c>
      <c r="O79" s="7">
        <v>0</v>
      </c>
      <c r="P79" s="7"/>
      <c r="Q79" s="7"/>
      <c r="R79" s="7"/>
      <c r="S79" s="7" t="s">
        <v>450</v>
      </c>
      <c r="T79" s="25"/>
      <c r="U79" s="25"/>
      <c r="V79" s="25"/>
      <c r="W79" s="25" t="s">
        <v>594</v>
      </c>
      <c r="X79" s="6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row>
    <row r="80" spans="1:246" s="3" customFormat="1" ht="51" x14ac:dyDescent="0.2">
      <c r="A80" s="7">
        <v>58</v>
      </c>
      <c r="B80" s="19" t="s">
        <v>185</v>
      </c>
      <c r="C80" s="7" t="s">
        <v>19</v>
      </c>
      <c r="D80" s="7" t="s">
        <v>637</v>
      </c>
      <c r="E80" s="7" t="s">
        <v>20</v>
      </c>
      <c r="F80" s="18">
        <v>1.5</v>
      </c>
      <c r="G80" s="18">
        <v>1.5</v>
      </c>
      <c r="H80" s="18">
        <v>1.5</v>
      </c>
      <c r="I80" s="7" t="s">
        <v>82</v>
      </c>
      <c r="J80" s="14" t="s">
        <v>58</v>
      </c>
      <c r="K80" s="66" t="s">
        <v>602</v>
      </c>
      <c r="L80" s="20" t="s">
        <v>25</v>
      </c>
      <c r="M80" s="20" t="s">
        <v>171</v>
      </c>
      <c r="N80" s="7">
        <v>0</v>
      </c>
      <c r="O80" s="7">
        <v>0</v>
      </c>
      <c r="P80" s="7"/>
      <c r="Q80" s="7"/>
      <c r="R80" s="7"/>
      <c r="S80" s="7" t="s">
        <v>450</v>
      </c>
      <c r="T80" s="43"/>
      <c r="U80" s="43"/>
      <c r="V80" s="7"/>
      <c r="W80" s="91" t="s">
        <v>491</v>
      </c>
      <c r="X80" s="7" t="s">
        <v>490</v>
      </c>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row>
    <row r="81" spans="1:206" s="3" customFormat="1" ht="51" x14ac:dyDescent="0.2">
      <c r="A81" s="7">
        <v>59</v>
      </c>
      <c r="B81" s="19" t="s">
        <v>186</v>
      </c>
      <c r="C81" s="7" t="s">
        <v>19</v>
      </c>
      <c r="D81" s="7" t="s">
        <v>637</v>
      </c>
      <c r="E81" s="7" t="s">
        <v>20</v>
      </c>
      <c r="F81" s="18">
        <v>1.9</v>
      </c>
      <c r="G81" s="18">
        <v>1.9</v>
      </c>
      <c r="H81" s="18">
        <v>1.9</v>
      </c>
      <c r="I81" s="7" t="s">
        <v>82</v>
      </c>
      <c r="J81" s="14" t="s">
        <v>58</v>
      </c>
      <c r="K81" s="93" t="s">
        <v>603</v>
      </c>
      <c r="L81" s="20" t="s">
        <v>25</v>
      </c>
      <c r="M81" s="20" t="s">
        <v>171</v>
      </c>
      <c r="N81" s="7">
        <v>0</v>
      </c>
      <c r="O81" s="7">
        <v>0</v>
      </c>
      <c r="P81" s="7"/>
      <c r="Q81" s="7"/>
      <c r="R81" s="7"/>
      <c r="S81" s="7" t="s">
        <v>450</v>
      </c>
      <c r="T81" s="43"/>
      <c r="U81" s="43"/>
      <c r="V81" s="7"/>
      <c r="W81" s="25" t="s">
        <v>492</v>
      </c>
      <c r="X81" s="7" t="s">
        <v>490</v>
      </c>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row>
    <row r="82" spans="1:206" s="3" customFormat="1" ht="51" x14ac:dyDescent="0.2">
      <c r="A82" s="7">
        <v>60</v>
      </c>
      <c r="B82" s="19" t="s">
        <v>187</v>
      </c>
      <c r="C82" s="7" t="s">
        <v>19</v>
      </c>
      <c r="D82" s="7" t="s">
        <v>637</v>
      </c>
      <c r="E82" s="7" t="s">
        <v>20</v>
      </c>
      <c r="F82" s="18">
        <v>3.06</v>
      </c>
      <c r="G82" s="18">
        <v>3.06</v>
      </c>
      <c r="H82" s="18">
        <v>3.06</v>
      </c>
      <c r="I82" s="7" t="s">
        <v>82</v>
      </c>
      <c r="J82" s="14" t="s">
        <v>58</v>
      </c>
      <c r="K82" s="19" t="s">
        <v>601</v>
      </c>
      <c r="L82" s="20" t="s">
        <v>25</v>
      </c>
      <c r="M82" s="20" t="s">
        <v>171</v>
      </c>
      <c r="N82" s="7">
        <v>0</v>
      </c>
      <c r="O82" s="7">
        <v>0</v>
      </c>
      <c r="P82" s="7"/>
      <c r="Q82" s="7"/>
      <c r="R82" s="7"/>
      <c r="S82" s="7" t="s">
        <v>450</v>
      </c>
      <c r="T82" s="43"/>
      <c r="U82" s="43"/>
      <c r="V82" s="7"/>
      <c r="W82" s="25" t="s">
        <v>493</v>
      </c>
      <c r="X82" s="7" t="s">
        <v>490</v>
      </c>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row>
    <row r="83" spans="1:206" s="3" customFormat="1" ht="38.25" x14ac:dyDescent="0.2">
      <c r="A83" s="7">
        <v>61</v>
      </c>
      <c r="B83" s="19" t="s">
        <v>188</v>
      </c>
      <c r="C83" s="7" t="s">
        <v>19</v>
      </c>
      <c r="D83" s="7" t="s">
        <v>637</v>
      </c>
      <c r="E83" s="7" t="s">
        <v>20</v>
      </c>
      <c r="F83" s="18">
        <v>2.8</v>
      </c>
      <c r="G83" s="18">
        <v>2.8</v>
      </c>
      <c r="H83" s="18">
        <v>2.8</v>
      </c>
      <c r="I83" s="7" t="s">
        <v>82</v>
      </c>
      <c r="J83" s="14" t="s">
        <v>23</v>
      </c>
      <c r="K83" s="19" t="s">
        <v>189</v>
      </c>
      <c r="L83" s="20" t="s">
        <v>25</v>
      </c>
      <c r="M83" s="20" t="s">
        <v>171</v>
      </c>
      <c r="N83" s="7">
        <v>0</v>
      </c>
      <c r="O83" s="7">
        <v>0</v>
      </c>
      <c r="P83" s="7"/>
      <c r="Q83" s="7"/>
      <c r="R83" s="7"/>
      <c r="S83" s="7" t="s">
        <v>450</v>
      </c>
      <c r="T83" s="43"/>
      <c r="U83" s="43"/>
      <c r="V83" s="7"/>
      <c r="W83" s="122"/>
      <c r="X83" s="7" t="s">
        <v>490</v>
      </c>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row>
    <row r="84" spans="1:206" s="3" customFormat="1" ht="38.25" x14ac:dyDescent="0.2">
      <c r="A84" s="7">
        <v>62</v>
      </c>
      <c r="B84" s="19" t="s">
        <v>190</v>
      </c>
      <c r="C84" s="7" t="s">
        <v>19</v>
      </c>
      <c r="D84" s="7" t="s">
        <v>637</v>
      </c>
      <c r="E84" s="7" t="s">
        <v>20</v>
      </c>
      <c r="F84" s="18">
        <v>4.9400000000000004</v>
      </c>
      <c r="G84" s="18">
        <v>4.9400000000000004</v>
      </c>
      <c r="H84" s="18">
        <v>4.9400000000000004</v>
      </c>
      <c r="I84" s="7" t="s">
        <v>82</v>
      </c>
      <c r="J84" s="14" t="s">
        <v>23</v>
      </c>
      <c r="K84" s="19" t="s">
        <v>191</v>
      </c>
      <c r="L84" s="20" t="s">
        <v>25</v>
      </c>
      <c r="M84" s="20" t="s">
        <v>171</v>
      </c>
      <c r="N84" s="7">
        <v>0</v>
      </c>
      <c r="O84" s="7">
        <v>0</v>
      </c>
      <c r="P84" s="7"/>
      <c r="Q84" s="7"/>
      <c r="R84" s="7"/>
      <c r="S84" s="7" t="s">
        <v>450</v>
      </c>
      <c r="T84" s="43"/>
      <c r="U84" s="43"/>
      <c r="V84" s="7"/>
      <c r="W84" s="122"/>
      <c r="X84" s="7" t="s">
        <v>490</v>
      </c>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row>
    <row r="85" spans="1:206" s="3" customFormat="1" ht="38.25" x14ac:dyDescent="0.2">
      <c r="A85" s="7">
        <v>63</v>
      </c>
      <c r="B85" s="19" t="s">
        <v>192</v>
      </c>
      <c r="C85" s="7" t="s">
        <v>19</v>
      </c>
      <c r="D85" s="7" t="s">
        <v>637</v>
      </c>
      <c r="E85" s="7" t="s">
        <v>20</v>
      </c>
      <c r="F85" s="18">
        <v>1.51</v>
      </c>
      <c r="G85" s="18">
        <v>1.51</v>
      </c>
      <c r="H85" s="18">
        <v>1.51</v>
      </c>
      <c r="I85" s="7" t="s">
        <v>82</v>
      </c>
      <c r="J85" s="14" t="s">
        <v>193</v>
      </c>
      <c r="K85" s="19" t="s">
        <v>194</v>
      </c>
      <c r="L85" s="20" t="s">
        <v>25</v>
      </c>
      <c r="M85" s="20" t="s">
        <v>171</v>
      </c>
      <c r="N85" s="7">
        <v>0</v>
      </c>
      <c r="O85" s="7">
        <v>0</v>
      </c>
      <c r="P85" s="7"/>
      <c r="Q85" s="7"/>
      <c r="R85" s="7"/>
      <c r="S85" s="7" t="s">
        <v>450</v>
      </c>
      <c r="T85" s="43"/>
      <c r="U85" s="43"/>
      <c r="V85" s="7"/>
      <c r="W85" s="122"/>
      <c r="X85" s="7" t="s">
        <v>490</v>
      </c>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row>
    <row r="86" spans="1:206" s="3" customFormat="1" ht="76.5" x14ac:dyDescent="0.2">
      <c r="A86" s="7">
        <v>65</v>
      </c>
      <c r="B86" s="21" t="s">
        <v>197</v>
      </c>
      <c r="C86" s="21" t="s">
        <v>31</v>
      </c>
      <c r="D86" s="21" t="s">
        <v>639</v>
      </c>
      <c r="E86" s="7" t="s">
        <v>105</v>
      </c>
      <c r="F86" s="21">
        <v>15.21</v>
      </c>
      <c r="G86" s="7">
        <v>12.84</v>
      </c>
      <c r="H86" s="9">
        <v>15.21</v>
      </c>
      <c r="I86" s="7" t="s">
        <v>82</v>
      </c>
      <c r="J86" s="7" t="s">
        <v>198</v>
      </c>
      <c r="K86" s="19" t="s">
        <v>199</v>
      </c>
      <c r="L86" s="20" t="s">
        <v>25</v>
      </c>
      <c r="M86" s="20" t="s">
        <v>171</v>
      </c>
      <c r="N86" s="77">
        <v>0</v>
      </c>
      <c r="O86" s="77">
        <v>0</v>
      </c>
      <c r="P86" s="77"/>
      <c r="Q86" s="77"/>
      <c r="R86" s="77"/>
      <c r="S86" s="77" t="s">
        <v>450</v>
      </c>
      <c r="T86" s="43"/>
      <c r="U86" s="43"/>
      <c r="V86" s="43"/>
      <c r="W86" s="122"/>
      <c r="X86" s="67"/>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row>
    <row r="87" spans="1:206" s="3" customFormat="1" ht="51" x14ac:dyDescent="0.2">
      <c r="A87" s="7">
        <v>66</v>
      </c>
      <c r="B87" s="12" t="s">
        <v>200</v>
      </c>
      <c r="C87" s="7" t="s">
        <v>31</v>
      </c>
      <c r="D87" s="7" t="s">
        <v>637</v>
      </c>
      <c r="E87" s="7" t="s">
        <v>162</v>
      </c>
      <c r="F87" s="7">
        <v>1.44</v>
      </c>
      <c r="G87" s="7">
        <v>0.8</v>
      </c>
      <c r="H87" s="7">
        <v>0.8</v>
      </c>
      <c r="I87" s="7" t="s">
        <v>82</v>
      </c>
      <c r="J87" s="7" t="s">
        <v>106</v>
      </c>
      <c r="K87" s="12" t="s">
        <v>201</v>
      </c>
      <c r="L87" s="7" t="s">
        <v>25</v>
      </c>
      <c r="M87" s="7" t="s">
        <v>171</v>
      </c>
      <c r="N87" s="77">
        <v>0</v>
      </c>
      <c r="O87" s="77">
        <v>0</v>
      </c>
      <c r="P87" s="77"/>
      <c r="Q87" s="77"/>
      <c r="R87" s="77"/>
      <c r="S87" s="77" t="s">
        <v>450</v>
      </c>
      <c r="T87" s="77"/>
      <c r="U87" s="77"/>
      <c r="V87" s="77"/>
      <c r="W87" s="7"/>
      <c r="X87" s="77" t="s">
        <v>469</v>
      </c>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row>
    <row r="88" spans="1:206" s="3" customFormat="1" ht="51" x14ac:dyDescent="0.2">
      <c r="A88" s="7">
        <v>67</v>
      </c>
      <c r="B88" s="12" t="s">
        <v>202</v>
      </c>
      <c r="C88" s="7" t="s">
        <v>31</v>
      </c>
      <c r="D88" s="7" t="s">
        <v>637</v>
      </c>
      <c r="E88" s="7" t="s">
        <v>162</v>
      </c>
      <c r="F88" s="7">
        <v>6.7</v>
      </c>
      <c r="G88" s="7">
        <v>5</v>
      </c>
      <c r="H88" s="7">
        <v>5</v>
      </c>
      <c r="I88" s="7" t="s">
        <v>82</v>
      </c>
      <c r="J88" s="7" t="s">
        <v>203</v>
      </c>
      <c r="K88" s="12" t="s">
        <v>201</v>
      </c>
      <c r="L88" s="7" t="s">
        <v>25</v>
      </c>
      <c r="M88" s="7" t="s">
        <v>171</v>
      </c>
      <c r="N88" s="77">
        <v>0</v>
      </c>
      <c r="O88" s="77">
        <v>0</v>
      </c>
      <c r="P88" s="77"/>
      <c r="Q88" s="77"/>
      <c r="R88" s="77"/>
      <c r="S88" s="77" t="s">
        <v>450</v>
      </c>
      <c r="T88" s="77"/>
      <c r="U88" s="77"/>
      <c r="V88" s="77"/>
      <c r="W88" s="7"/>
      <c r="X88" s="77" t="s">
        <v>470</v>
      </c>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row>
    <row r="89" spans="1:206" s="3" customFormat="1" ht="51" x14ac:dyDescent="0.2">
      <c r="A89" s="7">
        <v>68</v>
      </c>
      <c r="B89" s="12" t="s">
        <v>204</v>
      </c>
      <c r="C89" s="7" t="s">
        <v>31</v>
      </c>
      <c r="D89" s="7" t="s">
        <v>637</v>
      </c>
      <c r="E89" s="7" t="s">
        <v>162</v>
      </c>
      <c r="F89" s="7">
        <v>2.2000000000000002</v>
      </c>
      <c r="G89" s="7">
        <v>1.8</v>
      </c>
      <c r="H89" s="7">
        <v>2</v>
      </c>
      <c r="I89" s="7" t="s">
        <v>82</v>
      </c>
      <c r="J89" s="7" t="s">
        <v>54</v>
      </c>
      <c r="K89" s="12" t="s">
        <v>201</v>
      </c>
      <c r="L89" s="7" t="s">
        <v>25</v>
      </c>
      <c r="M89" s="7" t="s">
        <v>171</v>
      </c>
      <c r="N89" s="77">
        <v>0</v>
      </c>
      <c r="O89" s="77">
        <v>0</v>
      </c>
      <c r="P89" s="77"/>
      <c r="Q89" s="77"/>
      <c r="R89" s="77"/>
      <c r="S89" s="77" t="s">
        <v>450</v>
      </c>
      <c r="T89" s="77"/>
      <c r="U89" s="77"/>
      <c r="V89" s="77"/>
      <c r="W89" s="7"/>
      <c r="X89" s="77" t="s">
        <v>469</v>
      </c>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row>
    <row r="90" spans="1:206" s="3" customFormat="1" ht="51" x14ac:dyDescent="0.2">
      <c r="A90" s="7">
        <v>69</v>
      </c>
      <c r="B90" s="12" t="s">
        <v>205</v>
      </c>
      <c r="C90" s="7" t="s">
        <v>31</v>
      </c>
      <c r="D90" s="7" t="s">
        <v>637</v>
      </c>
      <c r="E90" s="7" t="s">
        <v>162</v>
      </c>
      <c r="F90" s="7">
        <v>3.3</v>
      </c>
      <c r="G90" s="7">
        <v>2.5</v>
      </c>
      <c r="H90" s="7">
        <v>2.9</v>
      </c>
      <c r="I90" s="7" t="s">
        <v>82</v>
      </c>
      <c r="J90" s="7" t="s">
        <v>206</v>
      </c>
      <c r="K90" s="12" t="s">
        <v>201</v>
      </c>
      <c r="L90" s="7" t="s">
        <v>25</v>
      </c>
      <c r="M90" s="7" t="s">
        <v>171</v>
      </c>
      <c r="N90" s="77">
        <v>0</v>
      </c>
      <c r="O90" s="77">
        <v>0</v>
      </c>
      <c r="P90" s="77"/>
      <c r="Q90" s="77"/>
      <c r="R90" s="77"/>
      <c r="S90" s="77" t="s">
        <v>450</v>
      </c>
      <c r="T90" s="77"/>
      <c r="U90" s="77"/>
      <c r="V90" s="77"/>
      <c r="W90" s="7"/>
      <c r="X90" s="77" t="s">
        <v>464</v>
      </c>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row>
    <row r="91" spans="1:206" s="3" customFormat="1" ht="51" x14ac:dyDescent="0.2">
      <c r="A91" s="7">
        <v>70</v>
      </c>
      <c r="B91" s="12" t="s">
        <v>207</v>
      </c>
      <c r="C91" s="7" t="s">
        <v>31</v>
      </c>
      <c r="D91" s="7" t="s">
        <v>637</v>
      </c>
      <c r="E91" s="7" t="s">
        <v>162</v>
      </c>
      <c r="F91" s="7">
        <v>1.7</v>
      </c>
      <c r="G91" s="7">
        <v>0.6</v>
      </c>
      <c r="H91" s="7">
        <v>0.8</v>
      </c>
      <c r="I91" s="7" t="s">
        <v>82</v>
      </c>
      <c r="J91" s="7" t="s">
        <v>42</v>
      </c>
      <c r="K91" s="12" t="s">
        <v>201</v>
      </c>
      <c r="L91" s="7" t="s">
        <v>25</v>
      </c>
      <c r="M91" s="7" t="s">
        <v>171</v>
      </c>
      <c r="N91" s="77">
        <v>0</v>
      </c>
      <c r="O91" s="77">
        <v>0</v>
      </c>
      <c r="P91" s="77"/>
      <c r="Q91" s="77"/>
      <c r="R91" s="77"/>
      <c r="S91" s="77" t="s">
        <v>450</v>
      </c>
      <c r="T91" s="77"/>
      <c r="U91" s="77"/>
      <c r="V91" s="77"/>
      <c r="W91" s="7"/>
      <c r="X91" s="77" t="s">
        <v>470</v>
      </c>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row>
    <row r="92" spans="1:206" s="3" customFormat="1" ht="51" x14ac:dyDescent="0.2">
      <c r="A92" s="7">
        <v>71</v>
      </c>
      <c r="B92" s="12" t="s">
        <v>208</v>
      </c>
      <c r="C92" s="7" t="s">
        <v>31</v>
      </c>
      <c r="D92" s="7" t="s">
        <v>637</v>
      </c>
      <c r="E92" s="7" t="s">
        <v>162</v>
      </c>
      <c r="F92" s="7">
        <v>6.1</v>
      </c>
      <c r="G92" s="7">
        <v>4.7</v>
      </c>
      <c r="H92" s="7">
        <v>5.2</v>
      </c>
      <c r="I92" s="7" t="s">
        <v>82</v>
      </c>
      <c r="J92" s="7" t="s">
        <v>32</v>
      </c>
      <c r="K92" s="12" t="s">
        <v>201</v>
      </c>
      <c r="L92" s="7" t="s">
        <v>25</v>
      </c>
      <c r="M92" s="7" t="s">
        <v>171</v>
      </c>
      <c r="N92" s="77">
        <v>0</v>
      </c>
      <c r="O92" s="77">
        <v>0</v>
      </c>
      <c r="P92" s="77"/>
      <c r="Q92" s="77"/>
      <c r="R92" s="77"/>
      <c r="S92" s="77" t="s">
        <v>450</v>
      </c>
      <c r="T92" s="118"/>
      <c r="U92" s="118"/>
      <c r="V92" s="118"/>
      <c r="W92" s="25"/>
      <c r="X92" s="94" t="s">
        <v>471</v>
      </c>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row>
    <row r="93" spans="1:206" s="3" customFormat="1" ht="51" x14ac:dyDescent="0.2">
      <c r="A93" s="7">
        <v>73</v>
      </c>
      <c r="B93" s="12" t="s">
        <v>211</v>
      </c>
      <c r="C93" s="7" t="s">
        <v>31</v>
      </c>
      <c r="D93" s="7" t="s">
        <v>637</v>
      </c>
      <c r="E93" s="7" t="s">
        <v>162</v>
      </c>
      <c r="F93" s="7">
        <v>2.8</v>
      </c>
      <c r="G93" s="7">
        <v>1</v>
      </c>
      <c r="H93" s="7">
        <v>1.2</v>
      </c>
      <c r="I93" s="7" t="s">
        <v>82</v>
      </c>
      <c r="J93" s="7" t="s">
        <v>72</v>
      </c>
      <c r="K93" s="22" t="s">
        <v>201</v>
      </c>
      <c r="L93" s="7" t="s">
        <v>25</v>
      </c>
      <c r="M93" s="7" t="s">
        <v>171</v>
      </c>
      <c r="N93" s="77">
        <v>0</v>
      </c>
      <c r="O93" s="77">
        <v>0</v>
      </c>
      <c r="P93" s="77"/>
      <c r="Q93" s="77"/>
      <c r="R93" s="77"/>
      <c r="S93" s="77" t="s">
        <v>450</v>
      </c>
      <c r="T93" s="77"/>
      <c r="U93" s="77"/>
      <c r="V93" s="77"/>
      <c r="W93" s="7"/>
      <c r="X93" s="77" t="s">
        <v>470</v>
      </c>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row>
    <row r="94" spans="1:206" s="3" customFormat="1" ht="51" x14ac:dyDescent="0.2">
      <c r="A94" s="7">
        <v>74</v>
      </c>
      <c r="B94" s="19" t="s">
        <v>212</v>
      </c>
      <c r="C94" s="7" t="s">
        <v>19</v>
      </c>
      <c r="D94" s="7" t="s">
        <v>637</v>
      </c>
      <c r="E94" s="7" t="s">
        <v>20</v>
      </c>
      <c r="F94" s="18">
        <v>1.3</v>
      </c>
      <c r="G94" s="18">
        <v>1.3</v>
      </c>
      <c r="H94" s="18">
        <v>1.3</v>
      </c>
      <c r="I94" s="7" t="s">
        <v>82</v>
      </c>
      <c r="J94" s="14" t="s">
        <v>213</v>
      </c>
      <c r="K94" s="90" t="s">
        <v>604</v>
      </c>
      <c r="L94" s="7" t="s">
        <v>25</v>
      </c>
      <c r="M94" s="7" t="s">
        <v>171</v>
      </c>
      <c r="N94" s="77">
        <v>0</v>
      </c>
      <c r="O94" s="77">
        <v>0</v>
      </c>
      <c r="P94" s="77"/>
      <c r="Q94" s="77"/>
      <c r="R94" s="77"/>
      <c r="S94" s="77" t="s">
        <v>450</v>
      </c>
      <c r="T94" s="43"/>
      <c r="U94" s="43"/>
      <c r="V94" s="7"/>
      <c r="W94" s="91" t="s">
        <v>494</v>
      </c>
      <c r="X94" s="7" t="s">
        <v>490</v>
      </c>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row>
    <row r="95" spans="1:206" s="3" customFormat="1" ht="51" x14ac:dyDescent="0.2">
      <c r="A95" s="7">
        <v>75</v>
      </c>
      <c r="B95" s="12" t="s">
        <v>214</v>
      </c>
      <c r="C95" s="7" t="s">
        <v>31</v>
      </c>
      <c r="D95" s="7" t="s">
        <v>637</v>
      </c>
      <c r="E95" s="7" t="s">
        <v>20</v>
      </c>
      <c r="F95" s="18">
        <v>0.03</v>
      </c>
      <c r="G95" s="18">
        <v>0.03</v>
      </c>
      <c r="H95" s="18">
        <v>0.03</v>
      </c>
      <c r="I95" s="7" t="s">
        <v>82</v>
      </c>
      <c r="J95" s="14" t="s">
        <v>75</v>
      </c>
      <c r="K95" s="120" t="s">
        <v>605</v>
      </c>
      <c r="L95" s="7" t="s">
        <v>25</v>
      </c>
      <c r="M95" s="7" t="s">
        <v>171</v>
      </c>
      <c r="N95" s="77">
        <v>0</v>
      </c>
      <c r="O95" s="77">
        <v>0</v>
      </c>
      <c r="P95" s="77"/>
      <c r="Q95" s="77"/>
      <c r="R95" s="77"/>
      <c r="S95" s="77" t="s">
        <v>450</v>
      </c>
      <c r="T95" s="43"/>
      <c r="U95" s="43"/>
      <c r="V95" s="7"/>
      <c r="W95" s="25" t="s">
        <v>495</v>
      </c>
      <c r="X95" s="7" t="s">
        <v>490</v>
      </c>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row>
    <row r="96" spans="1:206" s="3" customFormat="1" ht="51" x14ac:dyDescent="0.2">
      <c r="A96" s="7">
        <v>76</v>
      </c>
      <c r="B96" s="12" t="s">
        <v>215</v>
      </c>
      <c r="C96" s="7" t="s">
        <v>19</v>
      </c>
      <c r="D96" s="7" t="s">
        <v>637</v>
      </c>
      <c r="E96" s="7" t="s">
        <v>20</v>
      </c>
      <c r="F96" s="18">
        <v>1</v>
      </c>
      <c r="G96" s="18">
        <v>1</v>
      </c>
      <c r="H96" s="18">
        <v>1</v>
      </c>
      <c r="I96" s="7" t="s">
        <v>82</v>
      </c>
      <c r="J96" s="14" t="s">
        <v>75</v>
      </c>
      <c r="K96" s="90" t="s">
        <v>607</v>
      </c>
      <c r="L96" s="7" t="s">
        <v>25</v>
      </c>
      <c r="M96" s="7" t="s">
        <v>171</v>
      </c>
      <c r="N96" s="77">
        <v>0</v>
      </c>
      <c r="O96" s="77">
        <v>0</v>
      </c>
      <c r="P96" s="77"/>
      <c r="Q96" s="77"/>
      <c r="R96" s="77"/>
      <c r="S96" s="77" t="s">
        <v>450</v>
      </c>
      <c r="T96" s="43"/>
      <c r="U96" s="43"/>
      <c r="V96" s="7"/>
      <c r="W96" s="91" t="s">
        <v>496</v>
      </c>
      <c r="X96" s="7" t="s">
        <v>490</v>
      </c>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row>
    <row r="97" spans="1:206" s="3" customFormat="1" ht="51" x14ac:dyDescent="0.2">
      <c r="A97" s="7">
        <v>77</v>
      </c>
      <c r="B97" s="12" t="s">
        <v>216</v>
      </c>
      <c r="C97" s="7" t="s">
        <v>19</v>
      </c>
      <c r="D97" s="7" t="s">
        <v>637</v>
      </c>
      <c r="E97" s="7" t="s">
        <v>20</v>
      </c>
      <c r="F97" s="18">
        <v>1.65</v>
      </c>
      <c r="G97" s="18">
        <v>1.65</v>
      </c>
      <c r="H97" s="18">
        <v>1.65</v>
      </c>
      <c r="I97" s="7" t="s">
        <v>82</v>
      </c>
      <c r="J97" s="14" t="s">
        <v>217</v>
      </c>
      <c r="K97" s="93" t="s">
        <v>606</v>
      </c>
      <c r="L97" s="7" t="s">
        <v>25</v>
      </c>
      <c r="M97" s="7" t="s">
        <v>171</v>
      </c>
      <c r="N97" s="77">
        <v>0</v>
      </c>
      <c r="O97" s="77">
        <v>0</v>
      </c>
      <c r="P97" s="77"/>
      <c r="Q97" s="77" t="s">
        <v>450</v>
      </c>
      <c r="R97" s="77" t="s">
        <v>450</v>
      </c>
      <c r="S97" s="77" t="s">
        <v>450</v>
      </c>
      <c r="T97" s="43"/>
      <c r="U97" s="43"/>
      <c r="V97" s="7"/>
      <c r="W97" s="25" t="s">
        <v>497</v>
      </c>
      <c r="X97" s="7" t="s">
        <v>490</v>
      </c>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row>
    <row r="98" spans="1:206" s="3" customFormat="1" ht="63.75" x14ac:dyDescent="0.2">
      <c r="A98" s="7">
        <v>78</v>
      </c>
      <c r="B98" s="23" t="s">
        <v>218</v>
      </c>
      <c r="C98" s="7" t="s">
        <v>19</v>
      </c>
      <c r="D98" s="7" t="s">
        <v>637</v>
      </c>
      <c r="E98" s="7" t="s">
        <v>20</v>
      </c>
      <c r="F98" s="24">
        <v>5.3</v>
      </c>
      <c r="G98" s="24">
        <v>5.3</v>
      </c>
      <c r="H98" s="24">
        <v>5.3</v>
      </c>
      <c r="I98" s="7" t="s">
        <v>82</v>
      </c>
      <c r="J98" s="7" t="s">
        <v>219</v>
      </c>
      <c r="K98" s="12" t="s">
        <v>220</v>
      </c>
      <c r="L98" s="7" t="s">
        <v>25</v>
      </c>
      <c r="M98" s="7" t="s">
        <v>171</v>
      </c>
      <c r="N98" s="77">
        <v>0</v>
      </c>
      <c r="O98" s="77">
        <v>0</v>
      </c>
      <c r="P98" s="77"/>
      <c r="Q98" s="77"/>
      <c r="R98" s="77"/>
      <c r="S98" s="77" t="s">
        <v>450</v>
      </c>
      <c r="T98" s="43"/>
      <c r="U98" s="43"/>
      <c r="V98" s="7"/>
      <c r="W98" s="122"/>
      <c r="X98" s="7" t="s">
        <v>490</v>
      </c>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row>
    <row r="99" spans="1:206" s="3" customFormat="1" ht="63.75" x14ac:dyDescent="0.2">
      <c r="A99" s="7">
        <v>79</v>
      </c>
      <c r="B99" s="23" t="s">
        <v>221</v>
      </c>
      <c r="C99" s="7" t="s">
        <v>19</v>
      </c>
      <c r="D99" s="7" t="s">
        <v>637</v>
      </c>
      <c r="E99" s="7" t="s">
        <v>20</v>
      </c>
      <c r="F99" s="24">
        <v>5.9</v>
      </c>
      <c r="G99" s="24">
        <v>5.9</v>
      </c>
      <c r="H99" s="24">
        <v>5.9</v>
      </c>
      <c r="I99" s="7" t="s">
        <v>82</v>
      </c>
      <c r="J99" s="7" t="s">
        <v>219</v>
      </c>
      <c r="K99" s="12" t="s">
        <v>220</v>
      </c>
      <c r="L99" s="7" t="s">
        <v>25</v>
      </c>
      <c r="M99" s="7" t="s">
        <v>171</v>
      </c>
      <c r="N99" s="77">
        <v>0</v>
      </c>
      <c r="O99" s="77">
        <v>0</v>
      </c>
      <c r="P99" s="77"/>
      <c r="Q99" s="77"/>
      <c r="R99" s="77"/>
      <c r="S99" s="77" t="s">
        <v>450</v>
      </c>
      <c r="T99" s="43"/>
      <c r="U99" s="43"/>
      <c r="V99" s="7"/>
      <c r="W99" s="122"/>
      <c r="X99" s="7" t="s">
        <v>490</v>
      </c>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row>
    <row r="100" spans="1:206" s="3" customFormat="1" ht="63.75" x14ac:dyDescent="0.2">
      <c r="A100" s="7">
        <v>80</v>
      </c>
      <c r="B100" s="23" t="s">
        <v>222</v>
      </c>
      <c r="C100" s="7" t="s">
        <v>19</v>
      </c>
      <c r="D100" s="7" t="s">
        <v>637</v>
      </c>
      <c r="E100" s="7" t="s">
        <v>20</v>
      </c>
      <c r="F100" s="24">
        <v>9</v>
      </c>
      <c r="G100" s="24">
        <v>9</v>
      </c>
      <c r="H100" s="24">
        <v>9</v>
      </c>
      <c r="I100" s="7" t="s">
        <v>82</v>
      </c>
      <c r="J100" s="7" t="s">
        <v>219</v>
      </c>
      <c r="K100" s="12" t="s">
        <v>220</v>
      </c>
      <c r="L100" s="7" t="s">
        <v>25</v>
      </c>
      <c r="M100" s="7" t="s">
        <v>171</v>
      </c>
      <c r="N100" s="77">
        <v>0</v>
      </c>
      <c r="O100" s="77">
        <v>0</v>
      </c>
      <c r="P100" s="77"/>
      <c r="Q100" s="77"/>
      <c r="R100" s="77"/>
      <c r="S100" s="77" t="s">
        <v>450</v>
      </c>
      <c r="T100" s="43"/>
      <c r="U100" s="43"/>
      <c r="V100" s="7"/>
      <c r="W100" s="122"/>
      <c r="X100" s="7" t="s">
        <v>490</v>
      </c>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row>
    <row r="101" spans="1:206" s="3" customFormat="1" ht="63.75" x14ac:dyDescent="0.2">
      <c r="A101" s="7">
        <v>81</v>
      </c>
      <c r="B101" s="23" t="s">
        <v>223</v>
      </c>
      <c r="C101" s="7" t="s">
        <v>19</v>
      </c>
      <c r="D101" s="7" t="s">
        <v>637</v>
      </c>
      <c r="E101" s="7" t="s">
        <v>20</v>
      </c>
      <c r="F101" s="24">
        <v>16.399999999999999</v>
      </c>
      <c r="G101" s="24">
        <v>16.399999999999999</v>
      </c>
      <c r="H101" s="24">
        <v>16.399999999999999</v>
      </c>
      <c r="I101" s="7" t="s">
        <v>82</v>
      </c>
      <c r="J101" s="7" t="s">
        <v>219</v>
      </c>
      <c r="K101" s="12" t="s">
        <v>220</v>
      </c>
      <c r="L101" s="7" t="s">
        <v>25</v>
      </c>
      <c r="M101" s="7" t="s">
        <v>171</v>
      </c>
      <c r="N101" s="77">
        <v>0</v>
      </c>
      <c r="O101" s="77">
        <v>0</v>
      </c>
      <c r="P101" s="77"/>
      <c r="Q101" s="77"/>
      <c r="R101" s="77"/>
      <c r="S101" s="77" t="s">
        <v>450</v>
      </c>
      <c r="T101" s="43"/>
      <c r="U101" s="43"/>
      <c r="V101" s="7"/>
      <c r="W101" s="122"/>
      <c r="X101" s="7" t="s">
        <v>490</v>
      </c>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row>
    <row r="102" spans="1:206" s="3" customFormat="1" ht="51" x14ac:dyDescent="0.2">
      <c r="A102" s="7">
        <v>82</v>
      </c>
      <c r="B102" s="12" t="s">
        <v>227</v>
      </c>
      <c r="C102" s="7" t="s">
        <v>228</v>
      </c>
      <c r="D102" s="7" t="s">
        <v>638</v>
      </c>
      <c r="E102" s="7" t="s">
        <v>229</v>
      </c>
      <c r="F102" s="7">
        <v>0.6</v>
      </c>
      <c r="G102" s="7"/>
      <c r="H102" s="7">
        <v>0.6</v>
      </c>
      <c r="I102" s="7" t="s">
        <v>22</v>
      </c>
      <c r="J102" s="7" t="s">
        <v>75</v>
      </c>
      <c r="K102" s="12" t="s">
        <v>230</v>
      </c>
      <c r="L102" s="7" t="s">
        <v>25</v>
      </c>
      <c r="M102" s="7">
        <v>2</v>
      </c>
      <c r="N102" s="7">
        <v>0</v>
      </c>
      <c r="O102" s="7">
        <v>0</v>
      </c>
      <c r="P102" s="7"/>
      <c r="Q102" s="7"/>
      <c r="R102" s="7"/>
      <c r="S102" s="7" t="s">
        <v>450</v>
      </c>
      <c r="T102" s="7"/>
      <c r="U102" s="7"/>
      <c r="V102" s="7"/>
      <c r="W102" s="7"/>
      <c r="X102" s="12"/>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row>
    <row r="103" spans="1:206" s="3" customFormat="1" ht="63.75" x14ac:dyDescent="0.2">
      <c r="A103" s="7">
        <v>83</v>
      </c>
      <c r="B103" s="12" t="s">
        <v>231</v>
      </c>
      <c r="C103" s="7" t="s">
        <v>35</v>
      </c>
      <c r="D103" s="7" t="s">
        <v>638</v>
      </c>
      <c r="E103" s="7" t="s">
        <v>232</v>
      </c>
      <c r="F103" s="13">
        <v>0.2</v>
      </c>
      <c r="G103" s="13"/>
      <c r="H103" s="9">
        <v>0.2</v>
      </c>
      <c r="I103" s="7" t="s">
        <v>22</v>
      </c>
      <c r="J103" s="7" t="s">
        <v>233</v>
      </c>
      <c r="K103" s="12" t="s">
        <v>234</v>
      </c>
      <c r="L103" s="7" t="s">
        <v>25</v>
      </c>
      <c r="M103" s="7">
        <v>2</v>
      </c>
      <c r="N103" s="7">
        <v>0</v>
      </c>
      <c r="O103" s="7">
        <v>0</v>
      </c>
      <c r="P103" s="7"/>
      <c r="Q103" s="7"/>
      <c r="R103" s="7"/>
      <c r="S103" s="7" t="s">
        <v>450</v>
      </c>
      <c r="T103" s="7"/>
      <c r="U103" s="7"/>
      <c r="V103" s="7"/>
      <c r="W103" s="7"/>
      <c r="X103" s="12"/>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row>
    <row r="104" spans="1:206" s="3" customFormat="1" ht="102" x14ac:dyDescent="0.2">
      <c r="A104" s="7">
        <v>87</v>
      </c>
      <c r="B104" s="12" t="s">
        <v>243</v>
      </c>
      <c r="C104" s="7" t="s">
        <v>244</v>
      </c>
      <c r="D104" s="7" t="s">
        <v>638</v>
      </c>
      <c r="E104" s="7" t="s">
        <v>245</v>
      </c>
      <c r="F104" s="7">
        <v>45.25</v>
      </c>
      <c r="G104" s="7">
        <v>0.85</v>
      </c>
      <c r="H104" s="7">
        <v>0.85</v>
      </c>
      <c r="I104" s="7" t="s">
        <v>82</v>
      </c>
      <c r="J104" s="7" t="s">
        <v>246</v>
      </c>
      <c r="K104" s="12" t="s">
        <v>247</v>
      </c>
      <c r="L104" s="7" t="s">
        <v>25</v>
      </c>
      <c r="M104" s="7">
        <v>2</v>
      </c>
      <c r="N104" s="7">
        <v>0</v>
      </c>
      <c r="O104" s="7">
        <v>0</v>
      </c>
      <c r="P104" s="7"/>
      <c r="Q104" s="7"/>
      <c r="R104" s="7"/>
      <c r="S104" s="7" t="s">
        <v>450</v>
      </c>
      <c r="T104" s="17"/>
      <c r="U104" s="17"/>
      <c r="V104" s="17"/>
      <c r="W104" s="17"/>
      <c r="X104" s="6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row>
    <row r="105" spans="1:206" s="3" customFormat="1" ht="38.25" x14ac:dyDescent="0.2">
      <c r="A105" s="7">
        <v>88</v>
      </c>
      <c r="B105" s="21" t="s">
        <v>249</v>
      </c>
      <c r="C105" s="21" t="s">
        <v>250</v>
      </c>
      <c r="D105" s="21" t="s">
        <v>638</v>
      </c>
      <c r="E105" s="7" t="s">
        <v>251</v>
      </c>
      <c r="F105" s="21">
        <v>12.94</v>
      </c>
      <c r="G105" s="21">
        <v>12.94</v>
      </c>
      <c r="H105" s="21">
        <v>12.94</v>
      </c>
      <c r="I105" s="7" t="s">
        <v>82</v>
      </c>
      <c r="J105" s="7" t="s">
        <v>42</v>
      </c>
      <c r="K105" s="22" t="s">
        <v>252</v>
      </c>
      <c r="L105" s="20" t="s">
        <v>25</v>
      </c>
      <c r="M105" s="20">
        <v>2</v>
      </c>
      <c r="N105" s="77">
        <v>0</v>
      </c>
      <c r="O105" s="77">
        <v>0</v>
      </c>
      <c r="P105" s="77"/>
      <c r="Q105" s="77"/>
      <c r="R105" s="77"/>
      <c r="S105" s="77" t="s">
        <v>450</v>
      </c>
      <c r="T105" s="43"/>
      <c r="U105" s="43"/>
      <c r="V105" s="43"/>
      <c r="W105" s="122"/>
      <c r="X105" s="94" t="s">
        <v>566</v>
      </c>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row>
    <row r="106" spans="1:206" s="3" customFormat="1" ht="51" x14ac:dyDescent="0.2">
      <c r="A106" s="7">
        <v>89</v>
      </c>
      <c r="B106" s="21" t="s">
        <v>253</v>
      </c>
      <c r="C106" s="21" t="s">
        <v>250</v>
      </c>
      <c r="D106" s="21" t="s">
        <v>638</v>
      </c>
      <c r="E106" s="7" t="s">
        <v>254</v>
      </c>
      <c r="F106" s="21">
        <v>21</v>
      </c>
      <c r="G106" s="7">
        <v>21</v>
      </c>
      <c r="H106" s="9">
        <v>21</v>
      </c>
      <c r="I106" s="7" t="s">
        <v>82</v>
      </c>
      <c r="J106" s="7" t="s">
        <v>255</v>
      </c>
      <c r="K106" s="22" t="s">
        <v>256</v>
      </c>
      <c r="L106" s="20" t="s">
        <v>25</v>
      </c>
      <c r="M106" s="20">
        <v>2</v>
      </c>
      <c r="N106" s="77">
        <v>0</v>
      </c>
      <c r="O106" s="77">
        <v>0</v>
      </c>
      <c r="P106" s="77"/>
      <c r="Q106" s="77"/>
      <c r="R106" s="77"/>
      <c r="S106" s="77" t="s">
        <v>450</v>
      </c>
      <c r="T106" s="43"/>
      <c r="U106" s="43"/>
      <c r="V106" s="43"/>
      <c r="W106" s="122"/>
      <c r="X106" s="94" t="s">
        <v>567</v>
      </c>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row>
    <row r="107" spans="1:206" s="27" customFormat="1" ht="38.25" x14ac:dyDescent="0.2">
      <c r="A107" s="28">
        <v>1</v>
      </c>
      <c r="B107" s="29" t="s">
        <v>385</v>
      </c>
      <c r="C107" s="28" t="s">
        <v>50</v>
      </c>
      <c r="D107" s="28" t="s">
        <v>637</v>
      </c>
      <c r="E107" s="28" t="s">
        <v>81</v>
      </c>
      <c r="F107" s="30">
        <v>0.7</v>
      </c>
      <c r="G107" s="30"/>
      <c r="H107" s="30">
        <v>0.7</v>
      </c>
      <c r="I107" s="28" t="s">
        <v>82</v>
      </c>
      <c r="J107" s="28" t="s">
        <v>386</v>
      </c>
      <c r="K107" s="29" t="s">
        <v>387</v>
      </c>
      <c r="L107" s="14" t="s">
        <v>420</v>
      </c>
      <c r="M107" s="7"/>
      <c r="N107" s="74">
        <v>0</v>
      </c>
      <c r="O107" s="74">
        <v>0</v>
      </c>
      <c r="P107" s="74"/>
      <c r="Q107" s="74"/>
      <c r="R107" s="74"/>
      <c r="S107" s="74" t="s">
        <v>450</v>
      </c>
      <c r="T107" s="74"/>
      <c r="U107" s="74"/>
      <c r="V107" s="74"/>
      <c r="W107" s="74"/>
      <c r="X107" s="80" t="s">
        <v>457</v>
      </c>
    </row>
    <row r="108" spans="1:206" s="27" customFormat="1" ht="38.25" x14ac:dyDescent="0.2">
      <c r="A108" s="28">
        <v>2</v>
      </c>
      <c r="B108" s="29" t="s">
        <v>388</v>
      </c>
      <c r="C108" s="31" t="s">
        <v>31</v>
      </c>
      <c r="D108" s="31" t="s">
        <v>637</v>
      </c>
      <c r="E108" s="28" t="s">
        <v>81</v>
      </c>
      <c r="F108" s="32">
        <f>(10*150+220*13.5+22*250+16*100+200*13+180*11)/10000</f>
        <v>1.615</v>
      </c>
      <c r="G108" s="32"/>
      <c r="H108" s="32">
        <f>(4*150+220*4.5+250*14.5+100*6+200*5+180*3)/10000</f>
        <v>0.73550000000000004</v>
      </c>
      <c r="I108" s="28" t="s">
        <v>82</v>
      </c>
      <c r="J108" s="28" t="s">
        <v>389</v>
      </c>
      <c r="K108" s="29" t="s">
        <v>390</v>
      </c>
      <c r="L108" s="14" t="s">
        <v>420</v>
      </c>
      <c r="M108" s="7"/>
      <c r="N108" s="74">
        <v>0</v>
      </c>
      <c r="O108" s="74">
        <v>0</v>
      </c>
      <c r="P108" s="74"/>
      <c r="Q108" s="74"/>
      <c r="R108" s="74"/>
      <c r="S108" s="74" t="s">
        <v>450</v>
      </c>
      <c r="T108" s="74"/>
      <c r="U108" s="74"/>
      <c r="V108" s="74"/>
      <c r="W108" s="74"/>
      <c r="X108" s="80" t="s">
        <v>457</v>
      </c>
    </row>
    <row r="109" spans="1:206" s="27" customFormat="1" ht="38.25" x14ac:dyDescent="0.2">
      <c r="A109" s="28">
        <v>3</v>
      </c>
      <c r="B109" s="29" t="s">
        <v>391</v>
      </c>
      <c r="C109" s="31" t="s">
        <v>31</v>
      </c>
      <c r="D109" s="31" t="s">
        <v>637</v>
      </c>
      <c r="E109" s="28" t="s">
        <v>81</v>
      </c>
      <c r="F109" s="32">
        <v>1.76</v>
      </c>
      <c r="G109" s="32"/>
      <c r="H109" s="32">
        <f>F109-(2200*6.5)/10000</f>
        <v>0.33000000000000007</v>
      </c>
      <c r="I109" s="28" t="s">
        <v>82</v>
      </c>
      <c r="J109" s="28" t="s">
        <v>392</v>
      </c>
      <c r="K109" s="29" t="s">
        <v>393</v>
      </c>
      <c r="L109" s="14" t="s">
        <v>420</v>
      </c>
      <c r="M109" s="7"/>
      <c r="N109" s="74">
        <v>0</v>
      </c>
      <c r="O109" s="74">
        <v>0</v>
      </c>
      <c r="P109" s="74"/>
      <c r="Q109" s="74"/>
      <c r="R109" s="74"/>
      <c r="S109" s="74" t="s">
        <v>450</v>
      </c>
      <c r="T109" s="74"/>
      <c r="U109" s="74"/>
      <c r="V109" s="74"/>
      <c r="W109" s="74"/>
      <c r="X109" s="80" t="s">
        <v>457</v>
      </c>
    </row>
    <row r="110" spans="1:206" s="27" customFormat="1" ht="38.25" x14ac:dyDescent="0.2">
      <c r="A110" s="28">
        <v>4</v>
      </c>
      <c r="B110" s="29" t="s">
        <v>394</v>
      </c>
      <c r="C110" s="31" t="s">
        <v>31</v>
      </c>
      <c r="D110" s="31" t="s">
        <v>637</v>
      </c>
      <c r="E110" s="28" t="s">
        <v>81</v>
      </c>
      <c r="F110" s="32">
        <v>1</v>
      </c>
      <c r="G110" s="32"/>
      <c r="H110" s="32">
        <f>F110-0.6</f>
        <v>0.4</v>
      </c>
      <c r="I110" s="28" t="s">
        <v>82</v>
      </c>
      <c r="J110" s="28" t="s">
        <v>395</v>
      </c>
      <c r="K110" s="29" t="s">
        <v>396</v>
      </c>
      <c r="L110" s="14" t="s">
        <v>420</v>
      </c>
      <c r="M110" s="7"/>
      <c r="N110" s="74">
        <v>0</v>
      </c>
      <c r="O110" s="74">
        <v>0</v>
      </c>
      <c r="P110" s="74"/>
      <c r="Q110" s="74"/>
      <c r="R110" s="74"/>
      <c r="S110" s="74" t="s">
        <v>450</v>
      </c>
      <c r="T110" s="74"/>
      <c r="U110" s="74"/>
      <c r="V110" s="74"/>
      <c r="W110" s="74"/>
      <c r="X110" s="80" t="s">
        <v>457</v>
      </c>
    </row>
    <row r="111" spans="1:206" s="27" customFormat="1" ht="38.25" x14ac:dyDescent="0.2">
      <c r="A111" s="28">
        <v>5</v>
      </c>
      <c r="B111" s="33" t="s">
        <v>397</v>
      </c>
      <c r="C111" s="31" t="s">
        <v>250</v>
      </c>
      <c r="D111" s="31" t="s">
        <v>638</v>
      </c>
      <c r="E111" s="34" t="s">
        <v>398</v>
      </c>
      <c r="F111" s="35">
        <v>9.5</v>
      </c>
      <c r="G111" s="32">
        <v>7.54</v>
      </c>
      <c r="H111" s="35">
        <v>9.5</v>
      </c>
      <c r="I111" s="28" t="s">
        <v>82</v>
      </c>
      <c r="J111" s="34" t="s">
        <v>399</v>
      </c>
      <c r="K111" s="36" t="s">
        <v>400</v>
      </c>
      <c r="L111" s="14" t="s">
        <v>420</v>
      </c>
      <c r="M111" s="7"/>
      <c r="N111" s="74">
        <v>0</v>
      </c>
      <c r="O111" s="74">
        <v>0</v>
      </c>
      <c r="P111" s="74"/>
      <c r="Q111" s="74"/>
      <c r="R111" s="74"/>
      <c r="S111" s="74" t="s">
        <v>450</v>
      </c>
      <c r="T111" s="45"/>
      <c r="U111" s="45"/>
      <c r="V111" s="45"/>
      <c r="W111" s="45"/>
      <c r="X111" s="79"/>
    </row>
    <row r="112" spans="1:206" s="27" customFormat="1" ht="38.25" x14ac:dyDescent="0.2">
      <c r="A112" s="28">
        <v>6</v>
      </c>
      <c r="B112" s="33" t="s">
        <v>401</v>
      </c>
      <c r="C112" s="31" t="s">
        <v>250</v>
      </c>
      <c r="D112" s="31" t="s">
        <v>638</v>
      </c>
      <c r="E112" s="34" t="s">
        <v>402</v>
      </c>
      <c r="F112" s="35">
        <v>12</v>
      </c>
      <c r="G112" s="32">
        <v>12</v>
      </c>
      <c r="H112" s="35">
        <v>12</v>
      </c>
      <c r="I112" s="28" t="s">
        <v>82</v>
      </c>
      <c r="J112" s="34" t="s">
        <v>403</v>
      </c>
      <c r="K112" s="36" t="s">
        <v>404</v>
      </c>
      <c r="L112" s="14" t="s">
        <v>420</v>
      </c>
      <c r="M112" s="7"/>
      <c r="N112" s="74">
        <v>0</v>
      </c>
      <c r="O112" s="74">
        <v>0</v>
      </c>
      <c r="P112" s="74"/>
      <c r="Q112" s="74"/>
      <c r="R112" s="74"/>
      <c r="S112" s="74" t="s">
        <v>450</v>
      </c>
      <c r="T112" s="45"/>
      <c r="U112" s="45"/>
      <c r="V112" s="45"/>
      <c r="W112" s="45"/>
      <c r="X112" s="79"/>
    </row>
    <row r="113" spans="1:206" ht="15.75" x14ac:dyDescent="0.2">
      <c r="A113" s="128">
        <v>2</v>
      </c>
      <c r="B113" s="129" t="s">
        <v>617</v>
      </c>
      <c r="C113" s="147"/>
      <c r="D113" s="147"/>
      <c r="E113" s="147"/>
      <c r="F113" s="147"/>
      <c r="G113" s="147"/>
      <c r="H113" s="147"/>
      <c r="I113" s="147"/>
      <c r="J113" s="147"/>
      <c r="K113" s="147"/>
      <c r="L113" s="147"/>
      <c r="M113" s="147"/>
    </row>
    <row r="114" spans="1:206" s="3" customFormat="1" ht="76.5" x14ac:dyDescent="0.2">
      <c r="A114" s="7">
        <v>91</v>
      </c>
      <c r="B114" s="12" t="s">
        <v>262</v>
      </c>
      <c r="C114" s="7" t="s">
        <v>19</v>
      </c>
      <c r="D114" s="7" t="s">
        <v>637</v>
      </c>
      <c r="E114" s="7" t="s">
        <v>57</v>
      </c>
      <c r="F114" s="13">
        <v>0.08</v>
      </c>
      <c r="G114" s="13"/>
      <c r="H114" s="9">
        <v>0</v>
      </c>
      <c r="I114" s="7" t="s">
        <v>22</v>
      </c>
      <c r="J114" s="7" t="s">
        <v>193</v>
      </c>
      <c r="K114" s="12" t="s">
        <v>263</v>
      </c>
      <c r="L114" s="7" t="s">
        <v>261</v>
      </c>
      <c r="M114" s="7"/>
      <c r="N114" s="7">
        <v>0</v>
      </c>
      <c r="O114" s="7">
        <v>0</v>
      </c>
      <c r="P114" s="7"/>
      <c r="Q114" s="7"/>
      <c r="R114" s="7"/>
      <c r="S114" s="7" t="s">
        <v>450</v>
      </c>
      <c r="T114" s="7"/>
      <c r="U114" s="7"/>
      <c r="V114" s="7"/>
      <c r="W114" s="7"/>
      <c r="X114" s="7" t="s">
        <v>498</v>
      </c>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row>
    <row r="115" spans="1:206" s="3" customFormat="1" ht="114.75" x14ac:dyDescent="0.2">
      <c r="A115" s="7">
        <v>92</v>
      </c>
      <c r="B115" s="12" t="s">
        <v>264</v>
      </c>
      <c r="C115" s="7" t="s">
        <v>19</v>
      </c>
      <c r="D115" s="7" t="s">
        <v>637</v>
      </c>
      <c r="E115" s="7" t="s">
        <v>38</v>
      </c>
      <c r="F115" s="13">
        <v>0.27</v>
      </c>
      <c r="G115" s="13"/>
      <c r="H115" s="9">
        <v>0</v>
      </c>
      <c r="I115" s="7" t="s">
        <v>22</v>
      </c>
      <c r="J115" s="7" t="s">
        <v>88</v>
      </c>
      <c r="K115" s="12" t="s">
        <v>265</v>
      </c>
      <c r="L115" s="7" t="s">
        <v>261</v>
      </c>
      <c r="M115" s="7"/>
      <c r="N115" s="7">
        <v>0</v>
      </c>
      <c r="O115" s="7">
        <v>0</v>
      </c>
      <c r="P115" s="89"/>
      <c r="Q115" s="7"/>
      <c r="R115" s="7"/>
      <c r="S115" s="7" t="s">
        <v>450</v>
      </c>
      <c r="T115" s="7"/>
      <c r="U115" s="7"/>
      <c r="V115" s="7"/>
      <c r="W115" s="7"/>
      <c r="X115" s="12" t="s">
        <v>598</v>
      </c>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row>
    <row r="116" spans="1:206" s="3" customFormat="1" ht="76.5" x14ac:dyDescent="0.2">
      <c r="A116" s="7">
        <v>95</v>
      </c>
      <c r="B116" s="12" t="s">
        <v>273</v>
      </c>
      <c r="C116" s="7" t="s">
        <v>19</v>
      </c>
      <c r="D116" s="7" t="s">
        <v>637</v>
      </c>
      <c r="E116" s="7" t="s">
        <v>102</v>
      </c>
      <c r="F116" s="7">
        <v>0.34</v>
      </c>
      <c r="G116" s="7"/>
      <c r="H116" s="7">
        <v>0</v>
      </c>
      <c r="I116" s="12" t="s">
        <v>82</v>
      </c>
      <c r="J116" s="7" t="s">
        <v>274</v>
      </c>
      <c r="K116" s="12" t="s">
        <v>275</v>
      </c>
      <c r="L116" s="7" t="s">
        <v>261</v>
      </c>
      <c r="M116" s="7"/>
      <c r="N116" s="7">
        <v>0</v>
      </c>
      <c r="O116" s="12">
        <v>0</v>
      </c>
      <c r="P116" s="89"/>
      <c r="Q116" s="12"/>
      <c r="R116" s="12"/>
      <c r="S116" s="7" t="s">
        <v>450</v>
      </c>
      <c r="T116" s="12"/>
      <c r="U116" s="12"/>
      <c r="V116" s="12"/>
      <c r="W116" s="12"/>
      <c r="X116" s="12" t="s">
        <v>609</v>
      </c>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row>
    <row r="117" spans="1:206" s="3" customFormat="1" ht="63.75" x14ac:dyDescent="0.2">
      <c r="A117" s="7">
        <v>97</v>
      </c>
      <c r="B117" s="12" t="s">
        <v>279</v>
      </c>
      <c r="C117" s="7" t="s">
        <v>228</v>
      </c>
      <c r="D117" s="7" t="s">
        <v>638</v>
      </c>
      <c r="E117" s="7" t="s">
        <v>229</v>
      </c>
      <c r="F117" s="7">
        <v>0.4</v>
      </c>
      <c r="G117" s="7">
        <v>0.06</v>
      </c>
      <c r="H117" s="9">
        <v>0.4</v>
      </c>
      <c r="I117" s="7" t="s">
        <v>22</v>
      </c>
      <c r="J117" s="7" t="s">
        <v>280</v>
      </c>
      <c r="K117" s="12" t="s">
        <v>281</v>
      </c>
      <c r="L117" s="7" t="s">
        <v>269</v>
      </c>
      <c r="M117" s="7"/>
      <c r="N117" s="7">
        <v>0</v>
      </c>
      <c r="O117" s="7">
        <v>0</v>
      </c>
      <c r="P117" s="7"/>
      <c r="Q117" s="7"/>
      <c r="R117" s="7"/>
      <c r="S117" s="7" t="s">
        <v>450</v>
      </c>
      <c r="T117" s="7"/>
      <c r="U117" s="7"/>
      <c r="V117" s="7"/>
      <c r="W117" s="7"/>
      <c r="X117" s="12"/>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row>
    <row r="118" spans="1:206" s="3" customFormat="1" ht="140.25" x14ac:dyDescent="0.2">
      <c r="A118" s="7">
        <v>98</v>
      </c>
      <c r="B118" s="12" t="s">
        <v>282</v>
      </c>
      <c r="C118" s="7" t="s">
        <v>228</v>
      </c>
      <c r="D118" s="7" t="s">
        <v>638</v>
      </c>
      <c r="E118" s="7" t="s">
        <v>229</v>
      </c>
      <c r="F118" s="7">
        <v>0.9</v>
      </c>
      <c r="G118" s="7"/>
      <c r="H118" s="7">
        <v>0</v>
      </c>
      <c r="I118" s="7" t="s">
        <v>22</v>
      </c>
      <c r="J118" s="7" t="s">
        <v>283</v>
      </c>
      <c r="K118" s="12" t="s">
        <v>284</v>
      </c>
      <c r="L118" s="7" t="s">
        <v>269</v>
      </c>
      <c r="M118" s="7"/>
      <c r="N118" s="7">
        <v>0</v>
      </c>
      <c r="O118" s="7">
        <v>0</v>
      </c>
      <c r="P118" s="7"/>
      <c r="Q118" s="7"/>
      <c r="R118" s="7"/>
      <c r="S118" s="7" t="s">
        <v>450</v>
      </c>
      <c r="T118" s="7"/>
      <c r="U118" s="7"/>
      <c r="V118" s="7"/>
      <c r="W118" s="7"/>
      <c r="X118" s="12"/>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row>
    <row r="119" spans="1:206" s="3" customFormat="1" ht="76.5" x14ac:dyDescent="0.2">
      <c r="A119" s="7">
        <v>99</v>
      </c>
      <c r="B119" s="12" t="s">
        <v>285</v>
      </c>
      <c r="C119" s="7" t="s">
        <v>228</v>
      </c>
      <c r="D119" s="7" t="s">
        <v>638</v>
      </c>
      <c r="E119" s="7" t="s">
        <v>286</v>
      </c>
      <c r="F119" s="13">
        <v>1.44</v>
      </c>
      <c r="G119" s="13">
        <v>0</v>
      </c>
      <c r="H119" s="9">
        <v>0</v>
      </c>
      <c r="I119" s="7" t="s">
        <v>22</v>
      </c>
      <c r="J119" s="7" t="s">
        <v>287</v>
      </c>
      <c r="K119" s="12" t="s">
        <v>288</v>
      </c>
      <c r="L119" s="7" t="s">
        <v>269</v>
      </c>
      <c r="M119" s="7"/>
      <c r="N119" s="7">
        <v>0</v>
      </c>
      <c r="O119" s="7">
        <v>0</v>
      </c>
      <c r="P119" s="7"/>
      <c r="Q119" s="7"/>
      <c r="R119" s="7"/>
      <c r="S119" s="7" t="s">
        <v>450</v>
      </c>
      <c r="T119" s="7"/>
      <c r="U119" s="7"/>
      <c r="V119" s="7"/>
      <c r="W119" s="7"/>
      <c r="X119" s="12"/>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row>
    <row r="120" spans="1:206" s="3" customFormat="1" ht="102" x14ac:dyDescent="0.2">
      <c r="A120" s="7">
        <v>100</v>
      </c>
      <c r="B120" s="12" t="s">
        <v>289</v>
      </c>
      <c r="C120" s="7" t="s">
        <v>50</v>
      </c>
      <c r="D120" s="7" t="s">
        <v>637</v>
      </c>
      <c r="E120" s="7" t="s">
        <v>81</v>
      </c>
      <c r="F120" s="7">
        <v>1.4</v>
      </c>
      <c r="G120" s="7">
        <v>1.4</v>
      </c>
      <c r="H120" s="7">
        <v>1.4</v>
      </c>
      <c r="I120" s="7" t="s">
        <v>82</v>
      </c>
      <c r="J120" s="7" t="s">
        <v>39</v>
      </c>
      <c r="K120" s="12" t="s">
        <v>290</v>
      </c>
      <c r="L120" s="7" t="s">
        <v>291</v>
      </c>
      <c r="M120" s="7"/>
      <c r="N120" s="7">
        <v>0</v>
      </c>
      <c r="O120" s="7">
        <v>0</v>
      </c>
      <c r="P120" s="7"/>
      <c r="Q120" s="7"/>
      <c r="R120" s="7"/>
      <c r="S120" s="7" t="s">
        <v>450</v>
      </c>
      <c r="T120" s="7"/>
      <c r="U120" s="7"/>
      <c r="V120" s="7"/>
      <c r="W120" s="7"/>
      <c r="X120" s="7" t="s">
        <v>461</v>
      </c>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row>
    <row r="121" spans="1:206" s="3" customFormat="1" ht="102" x14ac:dyDescent="0.2">
      <c r="A121" s="7">
        <v>101</v>
      </c>
      <c r="B121" s="12" t="s">
        <v>292</v>
      </c>
      <c r="C121" s="7" t="s">
        <v>50</v>
      </c>
      <c r="D121" s="7" t="s">
        <v>637</v>
      </c>
      <c r="E121" s="7" t="s">
        <v>81</v>
      </c>
      <c r="F121" s="7">
        <v>0.92</v>
      </c>
      <c r="G121" s="7">
        <v>0.92</v>
      </c>
      <c r="H121" s="7">
        <v>0.92</v>
      </c>
      <c r="I121" s="7" t="s">
        <v>82</v>
      </c>
      <c r="J121" s="7" t="s">
        <v>54</v>
      </c>
      <c r="K121" s="12" t="s">
        <v>293</v>
      </c>
      <c r="L121" s="7" t="s">
        <v>291</v>
      </c>
      <c r="M121" s="7"/>
      <c r="N121" s="7">
        <v>0</v>
      </c>
      <c r="O121" s="7">
        <v>0</v>
      </c>
      <c r="P121" s="7"/>
      <c r="Q121" s="7"/>
      <c r="R121" s="7"/>
      <c r="S121" s="7" t="s">
        <v>450</v>
      </c>
      <c r="T121" s="7"/>
      <c r="U121" s="7"/>
      <c r="V121" s="7"/>
      <c r="W121" s="7"/>
      <c r="X121" s="7" t="s">
        <v>461</v>
      </c>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row>
    <row r="122" spans="1:206" s="3" customFormat="1" ht="38.25" x14ac:dyDescent="0.2">
      <c r="A122" s="7">
        <v>102</v>
      </c>
      <c r="B122" s="12" t="s">
        <v>294</v>
      </c>
      <c r="C122" s="7" t="s">
        <v>96</v>
      </c>
      <c r="D122" s="7" t="s">
        <v>637</v>
      </c>
      <c r="E122" s="7" t="s">
        <v>28</v>
      </c>
      <c r="F122" s="7">
        <v>0.7</v>
      </c>
      <c r="G122" s="7">
        <v>0</v>
      </c>
      <c r="H122" s="9">
        <v>0.7</v>
      </c>
      <c r="I122" s="7" t="s">
        <v>22</v>
      </c>
      <c r="J122" s="7" t="s">
        <v>23</v>
      </c>
      <c r="K122" s="12" t="s">
        <v>295</v>
      </c>
      <c r="L122" s="7"/>
      <c r="M122" s="7"/>
      <c r="N122" s="77">
        <v>0</v>
      </c>
      <c r="O122" s="77">
        <v>0</v>
      </c>
      <c r="P122" s="77"/>
      <c r="Q122" s="77"/>
      <c r="R122" s="77"/>
      <c r="S122" s="77" t="s">
        <v>450</v>
      </c>
      <c r="T122" s="73"/>
      <c r="U122" s="73"/>
      <c r="V122" s="73"/>
      <c r="W122" s="123"/>
      <c r="X122" s="7" t="s">
        <v>461</v>
      </c>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row>
    <row r="123" spans="1:206" s="3" customFormat="1" ht="38.25" x14ac:dyDescent="0.2">
      <c r="A123" s="7">
        <v>103</v>
      </c>
      <c r="B123" s="12" t="s">
        <v>296</v>
      </c>
      <c r="C123" s="7" t="s">
        <v>96</v>
      </c>
      <c r="D123" s="7" t="s">
        <v>637</v>
      </c>
      <c r="E123" s="7" t="s">
        <v>28</v>
      </c>
      <c r="F123" s="7">
        <v>2</v>
      </c>
      <c r="G123" s="7">
        <v>0</v>
      </c>
      <c r="H123" s="9">
        <v>2</v>
      </c>
      <c r="I123" s="7" t="s">
        <v>22</v>
      </c>
      <c r="J123" s="7" t="s">
        <v>32</v>
      </c>
      <c r="K123" s="12" t="s">
        <v>297</v>
      </c>
      <c r="L123" s="7"/>
      <c r="M123" s="7"/>
      <c r="N123" s="77">
        <v>0</v>
      </c>
      <c r="O123" s="77">
        <v>0</v>
      </c>
      <c r="P123" s="77"/>
      <c r="Q123" s="77"/>
      <c r="R123" s="77"/>
      <c r="S123" s="77" t="s">
        <v>450</v>
      </c>
      <c r="T123" s="73"/>
      <c r="U123" s="73"/>
      <c r="V123" s="73"/>
      <c r="W123" s="123"/>
      <c r="X123" s="7" t="s">
        <v>461</v>
      </c>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row>
    <row r="124" spans="1:206" s="3" customFormat="1" ht="76.5" x14ac:dyDescent="0.2">
      <c r="A124" s="7">
        <v>104</v>
      </c>
      <c r="B124" s="12" t="s">
        <v>298</v>
      </c>
      <c r="C124" s="7" t="s">
        <v>299</v>
      </c>
      <c r="D124" s="7" t="s">
        <v>638</v>
      </c>
      <c r="E124" s="7" t="s">
        <v>300</v>
      </c>
      <c r="F124" s="7">
        <v>19.79</v>
      </c>
      <c r="G124" s="7"/>
      <c r="H124" s="7">
        <v>0</v>
      </c>
      <c r="I124" s="7" t="s">
        <v>22</v>
      </c>
      <c r="J124" s="7" t="s">
        <v>109</v>
      </c>
      <c r="K124" s="12" t="s">
        <v>301</v>
      </c>
      <c r="L124" s="7" t="s">
        <v>302</v>
      </c>
      <c r="M124" s="7"/>
      <c r="N124" s="77">
        <v>0</v>
      </c>
      <c r="O124" s="77">
        <v>0</v>
      </c>
      <c r="P124" s="77"/>
      <c r="Q124" s="77"/>
      <c r="R124" s="77"/>
      <c r="S124" s="77" t="s">
        <v>450</v>
      </c>
      <c r="T124" s="43"/>
      <c r="U124" s="43"/>
      <c r="V124" s="43"/>
      <c r="W124" s="122"/>
      <c r="X124" s="67"/>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row>
    <row r="125" spans="1:206" s="3" customFormat="1" ht="76.5" x14ac:dyDescent="0.2">
      <c r="A125" s="7">
        <v>105</v>
      </c>
      <c r="B125" s="12" t="s">
        <v>303</v>
      </c>
      <c r="C125" s="7" t="s">
        <v>101</v>
      </c>
      <c r="D125" s="7" t="s">
        <v>638</v>
      </c>
      <c r="E125" s="7" t="s">
        <v>304</v>
      </c>
      <c r="F125" s="7">
        <v>1</v>
      </c>
      <c r="G125" s="7"/>
      <c r="H125" s="7">
        <v>0</v>
      </c>
      <c r="I125" s="7" t="s">
        <v>22</v>
      </c>
      <c r="J125" s="7" t="s">
        <v>32</v>
      </c>
      <c r="K125" s="12" t="s">
        <v>305</v>
      </c>
      <c r="L125" s="7" t="s">
        <v>306</v>
      </c>
      <c r="M125" s="7"/>
      <c r="N125" s="77">
        <v>0</v>
      </c>
      <c r="O125" s="77">
        <v>0</v>
      </c>
      <c r="P125" s="77"/>
      <c r="Q125" s="77"/>
      <c r="R125" s="77"/>
      <c r="S125" s="77" t="s">
        <v>450</v>
      </c>
      <c r="T125" s="43"/>
      <c r="U125" s="43"/>
      <c r="V125" s="43"/>
      <c r="W125" s="122"/>
      <c r="X125" s="67"/>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row>
    <row r="126" spans="1:206" s="3" customFormat="1" ht="51" x14ac:dyDescent="0.2">
      <c r="A126" s="7">
        <v>106</v>
      </c>
      <c r="B126" s="8" t="s">
        <v>307</v>
      </c>
      <c r="C126" s="14" t="s">
        <v>31</v>
      </c>
      <c r="D126" s="14" t="s">
        <v>638</v>
      </c>
      <c r="E126" s="7" t="s">
        <v>20</v>
      </c>
      <c r="F126" s="14">
        <v>1.9</v>
      </c>
      <c r="G126" s="14">
        <v>0</v>
      </c>
      <c r="H126" s="14">
        <v>0</v>
      </c>
      <c r="I126" s="7" t="s">
        <v>22</v>
      </c>
      <c r="J126" s="14" t="s">
        <v>32</v>
      </c>
      <c r="K126" s="12" t="s">
        <v>308</v>
      </c>
      <c r="L126" s="14" t="s">
        <v>261</v>
      </c>
      <c r="M126" s="7"/>
      <c r="N126" s="7">
        <v>0</v>
      </c>
      <c r="O126" s="77">
        <v>0</v>
      </c>
      <c r="P126" s="77"/>
      <c r="Q126" s="77"/>
      <c r="R126" s="77"/>
      <c r="S126" s="77" t="s">
        <v>450</v>
      </c>
      <c r="T126" s="73"/>
      <c r="U126" s="73"/>
      <c r="V126" s="43"/>
      <c r="W126" s="122"/>
      <c r="X126" s="67"/>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row>
    <row r="127" spans="1:206" s="3" customFormat="1" ht="38.25" x14ac:dyDescent="0.2">
      <c r="A127" s="7">
        <v>107</v>
      </c>
      <c r="B127" s="12" t="s">
        <v>309</v>
      </c>
      <c r="C127" s="7" t="s">
        <v>96</v>
      </c>
      <c r="D127" s="7" t="s">
        <v>639</v>
      </c>
      <c r="E127" s="7" t="s">
        <v>310</v>
      </c>
      <c r="F127" s="13">
        <v>0.12</v>
      </c>
      <c r="G127" s="13"/>
      <c r="H127" s="9">
        <v>0.12</v>
      </c>
      <c r="I127" s="7" t="s">
        <v>22</v>
      </c>
      <c r="J127" s="7" t="s">
        <v>32</v>
      </c>
      <c r="K127" s="12" t="s">
        <v>311</v>
      </c>
      <c r="L127" s="7"/>
      <c r="M127" s="7"/>
      <c r="N127" s="7">
        <v>0</v>
      </c>
      <c r="O127" s="7" t="s">
        <v>450</v>
      </c>
      <c r="P127" s="7"/>
      <c r="Q127" s="7"/>
      <c r="R127" s="7"/>
      <c r="S127" s="7" t="s">
        <v>450</v>
      </c>
      <c r="T127" s="43"/>
      <c r="U127" s="43"/>
      <c r="V127" s="43"/>
      <c r="W127" s="122"/>
      <c r="X127" s="67"/>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row>
    <row r="128" spans="1:206" s="3" customFormat="1" ht="140.25" x14ac:dyDescent="0.2">
      <c r="A128" s="7">
        <v>108</v>
      </c>
      <c r="B128" s="12" t="s">
        <v>312</v>
      </c>
      <c r="C128" s="7" t="s">
        <v>50</v>
      </c>
      <c r="D128" s="7" t="s">
        <v>637</v>
      </c>
      <c r="E128" s="7" t="s">
        <v>313</v>
      </c>
      <c r="F128" s="13">
        <v>0.19</v>
      </c>
      <c r="G128" s="13">
        <v>0</v>
      </c>
      <c r="H128" s="9">
        <v>0</v>
      </c>
      <c r="I128" s="7" t="s">
        <v>22</v>
      </c>
      <c r="J128" s="7" t="s">
        <v>314</v>
      </c>
      <c r="K128" s="12" t="s">
        <v>315</v>
      </c>
      <c r="L128" s="7"/>
      <c r="M128" s="7"/>
      <c r="N128" s="7">
        <v>0</v>
      </c>
      <c r="O128" s="7">
        <v>0</v>
      </c>
      <c r="P128" s="7"/>
      <c r="Q128" s="7"/>
      <c r="R128" s="7"/>
      <c r="S128" s="7" t="s">
        <v>450</v>
      </c>
      <c r="T128" s="7"/>
      <c r="U128" s="43"/>
      <c r="V128" s="43"/>
      <c r="W128" s="122"/>
      <c r="X128" s="67"/>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row>
    <row r="129" spans="1:206" s="3" customFormat="1" ht="51" x14ac:dyDescent="0.2">
      <c r="A129" s="7">
        <v>114</v>
      </c>
      <c r="B129" s="12" t="s">
        <v>332</v>
      </c>
      <c r="C129" s="7" t="s">
        <v>333</v>
      </c>
      <c r="D129" s="7" t="s">
        <v>639</v>
      </c>
      <c r="E129" s="7" t="s">
        <v>112</v>
      </c>
      <c r="F129" s="13">
        <v>9.0500000000000007</v>
      </c>
      <c r="G129" s="13">
        <v>9.0500000000000007</v>
      </c>
      <c r="H129" s="9">
        <v>9.0500000000000007</v>
      </c>
      <c r="I129" s="7" t="s">
        <v>22</v>
      </c>
      <c r="J129" s="7" t="s">
        <v>39</v>
      </c>
      <c r="K129" s="12" t="s">
        <v>334</v>
      </c>
      <c r="L129" s="7" t="s">
        <v>335</v>
      </c>
      <c r="M129" s="7"/>
      <c r="N129" s="7">
        <v>0</v>
      </c>
      <c r="O129" s="7">
        <v>0</v>
      </c>
      <c r="P129" s="7"/>
      <c r="Q129" s="7"/>
      <c r="R129" s="7"/>
      <c r="S129" s="7" t="s">
        <v>450</v>
      </c>
      <c r="T129" s="7"/>
      <c r="U129" s="43"/>
      <c r="V129" s="43"/>
      <c r="W129" s="122"/>
      <c r="X129" s="67"/>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row>
    <row r="130" spans="1:206" s="3" customFormat="1" ht="51" x14ac:dyDescent="0.2">
      <c r="A130" s="7">
        <v>115</v>
      </c>
      <c r="B130" s="12" t="s">
        <v>336</v>
      </c>
      <c r="C130" s="7" t="s">
        <v>333</v>
      </c>
      <c r="D130" s="7" t="s">
        <v>639</v>
      </c>
      <c r="E130" s="7" t="s">
        <v>112</v>
      </c>
      <c r="F130" s="13">
        <v>20</v>
      </c>
      <c r="G130" s="13">
        <v>20</v>
      </c>
      <c r="H130" s="9">
        <v>9.0500000000000007</v>
      </c>
      <c r="I130" s="7" t="s">
        <v>22</v>
      </c>
      <c r="J130" s="7" t="s">
        <v>39</v>
      </c>
      <c r="K130" s="12" t="s">
        <v>337</v>
      </c>
      <c r="L130" s="7" t="s">
        <v>335</v>
      </c>
      <c r="M130" s="7"/>
      <c r="N130" s="7">
        <v>0</v>
      </c>
      <c r="O130" s="7">
        <v>0</v>
      </c>
      <c r="P130" s="7"/>
      <c r="Q130" s="7"/>
      <c r="R130" s="7"/>
      <c r="S130" s="7" t="s">
        <v>450</v>
      </c>
      <c r="T130" s="7"/>
      <c r="U130" s="43"/>
      <c r="V130" s="43"/>
      <c r="W130" s="122"/>
      <c r="X130" s="67"/>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row>
    <row r="131" spans="1:206" s="3" customFormat="1" ht="89.25" x14ac:dyDescent="0.2">
      <c r="A131" s="7">
        <v>116</v>
      </c>
      <c r="B131" s="12" t="s">
        <v>575</v>
      </c>
      <c r="C131" s="7" t="s">
        <v>299</v>
      </c>
      <c r="D131" s="7" t="s">
        <v>639</v>
      </c>
      <c r="E131" s="7" t="s">
        <v>576</v>
      </c>
      <c r="F131" s="13">
        <v>38.299999999999997</v>
      </c>
      <c r="G131" s="13">
        <v>37.4</v>
      </c>
      <c r="H131" s="9">
        <v>38.299999999999997</v>
      </c>
      <c r="I131" s="7" t="s">
        <v>22</v>
      </c>
      <c r="J131" s="7" t="s">
        <v>577</v>
      </c>
      <c r="K131" s="12" t="s">
        <v>578</v>
      </c>
      <c r="L131" s="7" t="s">
        <v>335</v>
      </c>
      <c r="M131" s="7"/>
      <c r="N131" s="7">
        <v>0</v>
      </c>
      <c r="O131" s="7">
        <v>0</v>
      </c>
      <c r="P131" s="7"/>
      <c r="Q131" s="7"/>
      <c r="R131" s="7"/>
      <c r="S131" s="7" t="s">
        <v>450</v>
      </c>
      <c r="T131" s="43"/>
      <c r="U131" s="43"/>
      <c r="V131" s="43"/>
      <c r="W131" s="122"/>
      <c r="X131" s="94" t="s">
        <v>579</v>
      </c>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row>
    <row r="132" spans="1:206" s="3" customFormat="1" ht="89.25" x14ac:dyDescent="0.2">
      <c r="A132" s="7">
        <v>120</v>
      </c>
      <c r="B132" s="12" t="s">
        <v>347</v>
      </c>
      <c r="C132" s="7" t="s">
        <v>101</v>
      </c>
      <c r="D132" s="7" t="s">
        <v>638</v>
      </c>
      <c r="E132" s="7" t="s">
        <v>348</v>
      </c>
      <c r="F132" s="13">
        <v>0.12</v>
      </c>
      <c r="G132" s="13"/>
      <c r="H132" s="9">
        <v>0</v>
      </c>
      <c r="I132" s="7" t="s">
        <v>22</v>
      </c>
      <c r="J132" s="7" t="s">
        <v>36</v>
      </c>
      <c r="K132" s="12" t="s">
        <v>349</v>
      </c>
      <c r="L132" s="7" t="s">
        <v>306</v>
      </c>
      <c r="M132" s="7"/>
      <c r="N132" s="7">
        <v>0</v>
      </c>
      <c r="O132" s="7">
        <v>0</v>
      </c>
      <c r="P132" s="7"/>
      <c r="Q132" s="7"/>
      <c r="R132" s="7"/>
      <c r="S132" s="7" t="s">
        <v>450</v>
      </c>
      <c r="T132" s="7"/>
      <c r="U132" s="43"/>
      <c r="V132" s="43"/>
      <c r="W132" s="122"/>
      <c r="X132" s="67"/>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row>
    <row r="133" spans="1:206" s="3" customFormat="1" ht="127.5" x14ac:dyDescent="0.2">
      <c r="A133" s="7">
        <v>121</v>
      </c>
      <c r="B133" s="12" t="s">
        <v>350</v>
      </c>
      <c r="C133" s="7" t="s">
        <v>19</v>
      </c>
      <c r="D133" s="7" t="s">
        <v>638</v>
      </c>
      <c r="E133" s="7" t="s">
        <v>351</v>
      </c>
      <c r="F133" s="13">
        <v>85</v>
      </c>
      <c r="G133" s="13"/>
      <c r="H133" s="9">
        <v>0</v>
      </c>
      <c r="I133" s="7" t="s">
        <v>22</v>
      </c>
      <c r="J133" s="7" t="s">
        <v>147</v>
      </c>
      <c r="K133" s="12" t="s">
        <v>352</v>
      </c>
      <c r="L133" s="7" t="s">
        <v>353</v>
      </c>
      <c r="M133" s="7"/>
      <c r="N133" s="7">
        <v>0</v>
      </c>
      <c r="O133" s="7">
        <v>0</v>
      </c>
      <c r="P133" s="7"/>
      <c r="Q133" s="7"/>
      <c r="R133" s="7"/>
      <c r="S133" s="7" t="s">
        <v>450</v>
      </c>
      <c r="T133" s="7"/>
      <c r="U133" s="43"/>
      <c r="V133" s="43"/>
      <c r="W133" s="122"/>
      <c r="X133" s="67"/>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row>
    <row r="134" spans="1:206" s="3" customFormat="1" ht="51" x14ac:dyDescent="0.2">
      <c r="A134" s="7">
        <v>123</v>
      </c>
      <c r="B134" s="12" t="s">
        <v>358</v>
      </c>
      <c r="C134" s="7" t="s">
        <v>359</v>
      </c>
      <c r="D134" s="7" t="s">
        <v>638</v>
      </c>
      <c r="E134" s="7" t="s">
        <v>360</v>
      </c>
      <c r="F134" s="13">
        <v>24.4</v>
      </c>
      <c r="G134" s="13"/>
      <c r="H134" s="9">
        <v>0</v>
      </c>
      <c r="I134" s="7" t="s">
        <v>22</v>
      </c>
      <c r="J134" s="7" t="s">
        <v>23</v>
      </c>
      <c r="K134" s="12" t="s">
        <v>361</v>
      </c>
      <c r="L134" s="7" t="s">
        <v>362</v>
      </c>
      <c r="M134" s="7"/>
      <c r="N134" s="7">
        <v>0</v>
      </c>
      <c r="O134" s="7">
        <v>0</v>
      </c>
      <c r="P134" s="7"/>
      <c r="Q134" s="7"/>
      <c r="R134" s="7"/>
      <c r="S134" s="7" t="s">
        <v>450</v>
      </c>
      <c r="T134" s="7"/>
      <c r="U134" s="43"/>
      <c r="V134" s="43"/>
      <c r="W134" s="122"/>
      <c r="X134" s="67"/>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row>
    <row r="135" spans="1:206" s="3" customFormat="1" ht="38.25" x14ac:dyDescent="0.2">
      <c r="A135" s="7">
        <v>128</v>
      </c>
      <c r="B135" s="25" t="s">
        <v>373</v>
      </c>
      <c r="C135" s="7" t="s">
        <v>31</v>
      </c>
      <c r="D135" s="7" t="s">
        <v>637</v>
      </c>
      <c r="E135" s="7" t="s">
        <v>162</v>
      </c>
      <c r="F135" s="18">
        <v>0.3</v>
      </c>
      <c r="G135" s="18"/>
      <c r="H135" s="14">
        <v>0.3</v>
      </c>
      <c r="I135" s="7" t="s">
        <v>82</v>
      </c>
      <c r="J135" s="14" t="s">
        <v>374</v>
      </c>
      <c r="K135" s="17" t="s">
        <v>375</v>
      </c>
      <c r="L135" s="7"/>
      <c r="M135" s="7"/>
      <c r="N135" s="78">
        <v>0</v>
      </c>
      <c r="O135" s="78">
        <v>0</v>
      </c>
      <c r="P135" s="78"/>
      <c r="Q135" s="78"/>
      <c r="R135" s="78"/>
      <c r="S135" s="78" t="s">
        <v>450</v>
      </c>
      <c r="T135" s="78"/>
      <c r="U135" s="78"/>
      <c r="V135" s="78"/>
      <c r="W135" s="124"/>
      <c r="X135" s="78" t="s">
        <v>474</v>
      </c>
    </row>
    <row r="136" spans="1:206" s="3" customFormat="1" ht="38.25" x14ac:dyDescent="0.2">
      <c r="A136" s="7">
        <v>131</v>
      </c>
      <c r="B136" s="8" t="s">
        <v>381</v>
      </c>
      <c r="C136" s="14" t="s">
        <v>19</v>
      </c>
      <c r="D136" s="14" t="s">
        <v>637</v>
      </c>
      <c r="E136" s="7" t="s">
        <v>20</v>
      </c>
      <c r="F136" s="14">
        <v>0.1</v>
      </c>
      <c r="G136" s="14"/>
      <c r="H136" s="14">
        <v>0</v>
      </c>
      <c r="I136" s="7" t="s">
        <v>22</v>
      </c>
      <c r="J136" s="14" t="s">
        <v>382</v>
      </c>
      <c r="K136" s="12" t="s">
        <v>383</v>
      </c>
      <c r="L136" s="14" t="s">
        <v>378</v>
      </c>
      <c r="M136" s="7"/>
      <c r="N136" s="7">
        <v>0</v>
      </c>
      <c r="O136" s="78">
        <v>0</v>
      </c>
      <c r="P136" s="44"/>
      <c r="Q136" s="44"/>
      <c r="R136" s="44"/>
      <c r="S136" s="78" t="s">
        <v>450</v>
      </c>
      <c r="T136" s="44"/>
      <c r="U136" s="44"/>
      <c r="V136" s="90"/>
      <c r="W136" s="125"/>
      <c r="X136" s="121" t="s">
        <v>610</v>
      </c>
    </row>
    <row r="137" spans="1:206" s="27" customFormat="1" ht="51" x14ac:dyDescent="0.2">
      <c r="A137" s="28">
        <v>7</v>
      </c>
      <c r="B137" s="29" t="s">
        <v>406</v>
      </c>
      <c r="C137" s="31" t="s">
        <v>19</v>
      </c>
      <c r="D137" s="31" t="s">
        <v>637</v>
      </c>
      <c r="E137" s="28" t="s">
        <v>407</v>
      </c>
      <c r="F137" s="31">
        <v>0.48</v>
      </c>
      <c r="G137" s="31"/>
      <c r="H137" s="31">
        <v>0</v>
      </c>
      <c r="I137" s="28" t="s">
        <v>82</v>
      </c>
      <c r="J137" s="28" t="s">
        <v>408</v>
      </c>
      <c r="K137" s="29" t="s">
        <v>409</v>
      </c>
      <c r="L137" s="14"/>
      <c r="M137" s="7"/>
      <c r="N137" s="7">
        <v>0</v>
      </c>
      <c r="O137" s="74">
        <v>0</v>
      </c>
      <c r="P137" s="74"/>
      <c r="Q137" s="74"/>
      <c r="R137" s="74"/>
      <c r="S137" s="74" t="s">
        <v>450</v>
      </c>
      <c r="T137" s="74"/>
      <c r="U137" s="74"/>
      <c r="V137" s="80"/>
      <c r="W137" s="45"/>
      <c r="X137" s="121" t="s">
        <v>610</v>
      </c>
    </row>
    <row r="138" spans="1:206" s="27" customFormat="1" ht="63.75" x14ac:dyDescent="0.2">
      <c r="A138" s="28">
        <v>8</v>
      </c>
      <c r="B138" s="29" t="s">
        <v>410</v>
      </c>
      <c r="C138" s="31" t="s">
        <v>31</v>
      </c>
      <c r="D138" s="31" t="s">
        <v>637</v>
      </c>
      <c r="E138" s="28" t="s">
        <v>407</v>
      </c>
      <c r="F138" s="31">
        <v>3.4</v>
      </c>
      <c r="G138" s="31"/>
      <c r="H138" s="31">
        <v>0</v>
      </c>
      <c r="I138" s="28" t="s">
        <v>82</v>
      </c>
      <c r="J138" s="28" t="s">
        <v>408</v>
      </c>
      <c r="K138" s="29" t="s">
        <v>411</v>
      </c>
      <c r="L138" s="14"/>
      <c r="M138" s="7"/>
      <c r="N138" s="7">
        <v>0</v>
      </c>
      <c r="O138" s="74">
        <v>0</v>
      </c>
      <c r="P138" s="74"/>
      <c r="Q138" s="74"/>
      <c r="R138" s="74"/>
      <c r="S138" s="74" t="s">
        <v>450</v>
      </c>
      <c r="T138" s="74"/>
      <c r="U138" s="74"/>
      <c r="V138" s="80"/>
      <c r="W138" s="45"/>
      <c r="X138" s="121" t="s">
        <v>610</v>
      </c>
    </row>
    <row r="139" spans="1:206" s="27" customFormat="1" ht="38.25" x14ac:dyDescent="0.2">
      <c r="A139" s="28">
        <v>9</v>
      </c>
      <c r="B139" s="29" t="s">
        <v>412</v>
      </c>
      <c r="C139" s="31" t="s">
        <v>101</v>
      </c>
      <c r="D139" s="31" t="s">
        <v>638</v>
      </c>
      <c r="E139" s="28" t="s">
        <v>413</v>
      </c>
      <c r="F139" s="32">
        <v>0.7</v>
      </c>
      <c r="G139" s="32"/>
      <c r="H139" s="32"/>
      <c r="I139" s="28" t="s">
        <v>82</v>
      </c>
      <c r="J139" s="28" t="s">
        <v>414</v>
      </c>
      <c r="K139" s="29" t="s">
        <v>415</v>
      </c>
      <c r="L139" s="14"/>
      <c r="M139" s="7"/>
      <c r="N139" s="7">
        <v>0</v>
      </c>
      <c r="O139" s="74">
        <v>0</v>
      </c>
      <c r="P139" s="74"/>
      <c r="Q139" s="74"/>
      <c r="R139" s="74"/>
      <c r="S139" s="74" t="s">
        <v>450</v>
      </c>
      <c r="T139" s="74"/>
      <c r="U139" s="45"/>
      <c r="V139" s="45"/>
      <c r="W139" s="45"/>
      <c r="X139" s="79"/>
    </row>
    <row r="140" spans="1:206" ht="18.75" x14ac:dyDescent="0.2">
      <c r="A140" s="126" t="s">
        <v>619</v>
      </c>
      <c r="B140" s="127" t="s">
        <v>620</v>
      </c>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6"/>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row>
    <row r="141" spans="1:206" ht="15.75" x14ac:dyDescent="0.2">
      <c r="A141" s="128">
        <v>1</v>
      </c>
      <c r="B141" s="129" t="s">
        <v>616</v>
      </c>
      <c r="C141" s="147"/>
      <c r="D141" s="147"/>
      <c r="E141" s="147"/>
      <c r="F141" s="147"/>
      <c r="G141" s="147"/>
      <c r="H141" s="147"/>
      <c r="I141" s="147"/>
      <c r="J141" s="147"/>
      <c r="K141" s="147"/>
      <c r="L141" s="147"/>
      <c r="M141" s="147"/>
    </row>
    <row r="142" spans="1:206" s="3" customFormat="1" ht="89.25" x14ac:dyDescent="0.2">
      <c r="A142" s="7">
        <v>10</v>
      </c>
      <c r="B142" s="12" t="s">
        <v>53</v>
      </c>
      <c r="C142" s="7" t="s">
        <v>19</v>
      </c>
      <c r="D142" s="7" t="s">
        <v>637</v>
      </c>
      <c r="E142" s="7" t="s">
        <v>20</v>
      </c>
      <c r="F142" s="13">
        <v>0.49</v>
      </c>
      <c r="G142" s="9">
        <v>0.49</v>
      </c>
      <c r="H142" s="9">
        <v>0.49</v>
      </c>
      <c r="I142" s="7" t="s">
        <v>22</v>
      </c>
      <c r="J142" s="7" t="s">
        <v>54</v>
      </c>
      <c r="K142" s="12" t="s">
        <v>55</v>
      </c>
      <c r="L142" s="11" t="s">
        <v>25</v>
      </c>
      <c r="M142" s="11" t="s">
        <v>26</v>
      </c>
      <c r="N142" s="7"/>
      <c r="O142" s="7"/>
      <c r="P142" s="7"/>
      <c r="Q142" s="7"/>
      <c r="R142" s="7"/>
      <c r="S142" s="7"/>
      <c r="T142" s="7" t="s">
        <v>450</v>
      </c>
      <c r="U142" s="7"/>
      <c r="V142" s="7" t="s">
        <v>483</v>
      </c>
      <c r="W142" s="7"/>
      <c r="X142" s="12"/>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row>
    <row r="143" spans="1:206" s="3" customFormat="1" ht="89.25" x14ac:dyDescent="0.2">
      <c r="A143" s="7">
        <v>11</v>
      </c>
      <c r="B143" s="12" t="s">
        <v>56</v>
      </c>
      <c r="C143" s="7" t="s">
        <v>19</v>
      </c>
      <c r="D143" s="7" t="s">
        <v>637</v>
      </c>
      <c r="E143" s="7" t="s">
        <v>57</v>
      </c>
      <c r="F143" s="13">
        <v>0.31</v>
      </c>
      <c r="G143" s="9">
        <v>0.31</v>
      </c>
      <c r="H143" s="9">
        <v>0.31</v>
      </c>
      <c r="I143" s="7" t="s">
        <v>22</v>
      </c>
      <c r="J143" s="7" t="s">
        <v>58</v>
      </c>
      <c r="K143" s="12" t="s">
        <v>59</v>
      </c>
      <c r="L143" s="11" t="s">
        <v>25</v>
      </c>
      <c r="M143" s="11" t="s">
        <v>26</v>
      </c>
      <c r="N143" s="7"/>
      <c r="O143" s="7"/>
      <c r="P143" s="7"/>
      <c r="Q143" s="7"/>
      <c r="R143" s="7"/>
      <c r="S143" s="7"/>
      <c r="T143" s="7" t="s">
        <v>450</v>
      </c>
      <c r="U143" s="7"/>
      <c r="V143" s="7" t="s">
        <v>483</v>
      </c>
      <c r="W143" s="7"/>
      <c r="X143" s="12"/>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row>
    <row r="144" spans="1:206" s="3" customFormat="1" ht="63.75" x14ac:dyDescent="0.2">
      <c r="A144" s="7">
        <v>12</v>
      </c>
      <c r="B144" s="12" t="s">
        <v>60</v>
      </c>
      <c r="C144" s="7" t="s">
        <v>19</v>
      </c>
      <c r="D144" s="7" t="s">
        <v>637</v>
      </c>
      <c r="E144" s="7" t="s">
        <v>57</v>
      </c>
      <c r="F144" s="13">
        <v>0.49</v>
      </c>
      <c r="G144" s="9">
        <v>0.49</v>
      </c>
      <c r="H144" s="9">
        <v>0.49</v>
      </c>
      <c r="I144" s="7" t="s">
        <v>22</v>
      </c>
      <c r="J144" s="7" t="s">
        <v>39</v>
      </c>
      <c r="K144" s="12" t="s">
        <v>61</v>
      </c>
      <c r="L144" s="11" t="s">
        <v>25</v>
      </c>
      <c r="M144" s="11" t="s">
        <v>26</v>
      </c>
      <c r="N144" s="7"/>
      <c r="O144" s="7"/>
      <c r="P144" s="7"/>
      <c r="Q144" s="7"/>
      <c r="R144" s="7"/>
      <c r="S144" s="7"/>
      <c r="T144" s="7" t="s">
        <v>450</v>
      </c>
      <c r="U144" s="7"/>
      <c r="V144" s="7" t="s">
        <v>483</v>
      </c>
      <c r="W144" s="7"/>
      <c r="X144" s="12"/>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row>
    <row r="145" spans="1:246" s="3" customFormat="1" ht="25.5" x14ac:dyDescent="0.2">
      <c r="A145" s="7">
        <v>24</v>
      </c>
      <c r="B145" s="8" t="s">
        <v>93</v>
      </c>
      <c r="C145" s="14" t="s">
        <v>50</v>
      </c>
      <c r="D145" s="14" t="s">
        <v>637</v>
      </c>
      <c r="E145" s="14" t="s">
        <v>81</v>
      </c>
      <c r="F145" s="14">
        <v>0.4</v>
      </c>
      <c r="G145" s="14"/>
      <c r="H145" s="14">
        <v>0.4</v>
      </c>
      <c r="I145" s="14" t="s">
        <v>82</v>
      </c>
      <c r="J145" s="14" t="s">
        <v>36</v>
      </c>
      <c r="K145" s="8" t="s">
        <v>94</v>
      </c>
      <c r="L145" s="11" t="s">
        <v>25</v>
      </c>
      <c r="M145" s="11" t="s">
        <v>26</v>
      </c>
      <c r="N145" s="12"/>
      <c r="O145" s="12"/>
      <c r="P145" s="12"/>
      <c r="Q145" s="12"/>
      <c r="R145" s="12"/>
      <c r="S145" s="12"/>
      <c r="T145" s="12" t="s">
        <v>450</v>
      </c>
      <c r="U145" s="12"/>
      <c r="V145" s="12"/>
      <c r="W145" s="12"/>
      <c r="X145" s="12" t="s">
        <v>458</v>
      </c>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row>
    <row r="146" spans="1:246" s="3" customFormat="1" ht="38.25" x14ac:dyDescent="0.2">
      <c r="A146" s="7">
        <v>26</v>
      </c>
      <c r="B146" s="12" t="s">
        <v>100</v>
      </c>
      <c r="C146" s="7" t="s">
        <v>101</v>
      </c>
      <c r="D146" s="7" t="s">
        <v>637</v>
      </c>
      <c r="E146" s="7" t="s">
        <v>102</v>
      </c>
      <c r="F146" s="7">
        <v>2.37</v>
      </c>
      <c r="G146" s="7"/>
      <c r="H146" s="7">
        <v>2.37</v>
      </c>
      <c r="I146" s="12" t="s">
        <v>82</v>
      </c>
      <c r="J146" s="7" t="s">
        <v>23</v>
      </c>
      <c r="K146" s="12" t="s">
        <v>103</v>
      </c>
      <c r="L146" s="11" t="s">
        <v>25</v>
      </c>
      <c r="M146" s="11" t="s">
        <v>26</v>
      </c>
      <c r="N146" s="12">
        <v>0</v>
      </c>
      <c r="O146" s="12">
        <v>0</v>
      </c>
      <c r="P146" s="12"/>
      <c r="Q146" s="12"/>
      <c r="R146" s="12"/>
      <c r="S146" s="12"/>
      <c r="T146" s="12" t="s">
        <v>450</v>
      </c>
      <c r="U146" s="12"/>
      <c r="V146" s="12"/>
      <c r="W146" s="12"/>
      <c r="X146" s="12"/>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row>
    <row r="147" spans="1:246" s="3" customFormat="1" ht="51" x14ac:dyDescent="0.2">
      <c r="A147" s="7">
        <v>32</v>
      </c>
      <c r="B147" s="12" t="s">
        <v>121</v>
      </c>
      <c r="C147" s="7" t="s">
        <v>19</v>
      </c>
      <c r="D147" s="7" t="s">
        <v>637</v>
      </c>
      <c r="E147" s="7" t="s">
        <v>20</v>
      </c>
      <c r="F147" s="7">
        <v>5</v>
      </c>
      <c r="G147" s="7">
        <v>0.7</v>
      </c>
      <c r="H147" s="7">
        <v>0.7</v>
      </c>
      <c r="I147" s="7" t="s">
        <v>82</v>
      </c>
      <c r="J147" s="7" t="s">
        <v>39</v>
      </c>
      <c r="K147" s="12" t="s">
        <v>122</v>
      </c>
      <c r="L147" s="7" t="s">
        <v>25</v>
      </c>
      <c r="M147" s="7" t="s">
        <v>26</v>
      </c>
      <c r="N147" s="7"/>
      <c r="O147" s="7"/>
      <c r="P147" s="7"/>
      <c r="Q147" s="7"/>
      <c r="R147" s="7"/>
      <c r="S147" s="7"/>
      <c r="T147" s="7" t="s">
        <v>450</v>
      </c>
      <c r="U147" s="7"/>
      <c r="V147" s="7"/>
      <c r="W147" s="7"/>
      <c r="X147" s="12" t="s">
        <v>591</v>
      </c>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row>
    <row r="148" spans="1:246" s="71" customFormat="1" ht="102" x14ac:dyDescent="0.25">
      <c r="A148" s="7">
        <v>38</v>
      </c>
      <c r="B148" s="12" t="s">
        <v>134</v>
      </c>
      <c r="C148" s="7" t="s">
        <v>50</v>
      </c>
      <c r="D148" s="7" t="s">
        <v>637</v>
      </c>
      <c r="E148" s="7" t="s">
        <v>81</v>
      </c>
      <c r="F148" s="7">
        <v>0.15</v>
      </c>
      <c r="G148" s="7"/>
      <c r="H148" s="7">
        <v>0.15</v>
      </c>
      <c r="I148" s="7" t="s">
        <v>82</v>
      </c>
      <c r="J148" s="7" t="s">
        <v>51</v>
      </c>
      <c r="K148" s="12" t="s">
        <v>135</v>
      </c>
      <c r="L148" s="7" t="s">
        <v>25</v>
      </c>
      <c r="M148" s="7" t="s">
        <v>26</v>
      </c>
      <c r="N148" s="7"/>
      <c r="O148" s="7"/>
      <c r="P148" s="7"/>
      <c r="Q148" s="7"/>
      <c r="R148" s="7"/>
      <c r="S148" s="7"/>
      <c r="T148" s="7" t="s">
        <v>450</v>
      </c>
      <c r="U148" s="7"/>
      <c r="V148" s="7"/>
      <c r="W148" s="7"/>
      <c r="X148" s="12" t="s">
        <v>460</v>
      </c>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c r="DC148" s="70"/>
      <c r="DD148" s="70"/>
      <c r="DE148" s="70"/>
      <c r="DF148" s="70"/>
      <c r="DG148" s="70"/>
      <c r="DH148" s="70"/>
      <c r="DI148" s="70"/>
      <c r="DJ148" s="70"/>
      <c r="DK148" s="70"/>
      <c r="DL148" s="70"/>
      <c r="DM148" s="70"/>
      <c r="DN148" s="70"/>
      <c r="DO148" s="70"/>
      <c r="DP148" s="70"/>
      <c r="DQ148" s="70"/>
      <c r="DR148" s="70"/>
      <c r="DS148" s="70"/>
      <c r="DT148" s="70"/>
      <c r="DU148" s="70"/>
      <c r="DV148" s="70"/>
      <c r="DW148" s="70"/>
      <c r="DX148" s="70"/>
      <c r="DY148" s="70"/>
      <c r="DZ148" s="70"/>
      <c r="EA148" s="70"/>
      <c r="EB148" s="70"/>
      <c r="EC148" s="70"/>
      <c r="ED148" s="70"/>
      <c r="EE148" s="70"/>
      <c r="EF148" s="70"/>
      <c r="EG148" s="70"/>
      <c r="EH148" s="70"/>
      <c r="EI148" s="70"/>
      <c r="EJ148" s="70"/>
      <c r="EK148" s="70"/>
      <c r="EL148" s="70"/>
      <c r="EM148" s="70"/>
      <c r="EN148" s="70"/>
      <c r="EO148" s="70"/>
      <c r="EP148" s="70"/>
      <c r="EQ148" s="70"/>
      <c r="ER148" s="70"/>
      <c r="ES148" s="70"/>
      <c r="ET148" s="70"/>
      <c r="EU148" s="70"/>
      <c r="EV148" s="70"/>
      <c r="EW148" s="70"/>
      <c r="EX148" s="70"/>
      <c r="EY148" s="70"/>
      <c r="EZ148" s="70"/>
      <c r="FA148" s="70"/>
      <c r="FB148" s="70"/>
      <c r="FC148" s="70"/>
      <c r="FD148" s="70"/>
      <c r="FE148" s="70"/>
      <c r="FF148" s="70"/>
      <c r="FG148" s="70"/>
      <c r="FH148" s="70"/>
      <c r="FI148" s="70"/>
      <c r="FJ148" s="70"/>
      <c r="FK148" s="70"/>
      <c r="FL148" s="70"/>
      <c r="FM148" s="70"/>
      <c r="FN148" s="70"/>
      <c r="FO148" s="70"/>
      <c r="FP148" s="70"/>
      <c r="FQ148" s="70"/>
      <c r="FR148" s="70"/>
      <c r="FS148" s="70"/>
      <c r="FT148" s="70"/>
      <c r="FU148" s="70"/>
      <c r="FV148" s="70"/>
      <c r="FW148" s="70"/>
      <c r="FX148" s="70"/>
      <c r="FY148" s="70"/>
      <c r="FZ148" s="70"/>
      <c r="GA148" s="70"/>
      <c r="GB148" s="70"/>
      <c r="GC148" s="70"/>
      <c r="GD148" s="70"/>
      <c r="GE148" s="70"/>
      <c r="GF148" s="70"/>
      <c r="GG148" s="70"/>
      <c r="GH148" s="70"/>
      <c r="GI148" s="70"/>
      <c r="GJ148" s="70"/>
      <c r="GK148" s="70"/>
      <c r="GL148" s="70"/>
      <c r="GM148" s="70"/>
      <c r="GN148" s="70"/>
      <c r="GO148" s="70"/>
      <c r="GP148" s="70"/>
      <c r="GQ148" s="70"/>
      <c r="GR148" s="70"/>
      <c r="GS148" s="70"/>
      <c r="GT148" s="70"/>
      <c r="GU148" s="70"/>
      <c r="GV148" s="70"/>
      <c r="GW148" s="70"/>
      <c r="GX148" s="70"/>
    </row>
    <row r="149" spans="1:246" s="3" customFormat="1" ht="102" x14ac:dyDescent="0.2">
      <c r="A149" s="7">
        <v>42</v>
      </c>
      <c r="B149" s="12" t="s">
        <v>142</v>
      </c>
      <c r="C149" s="7" t="s">
        <v>50</v>
      </c>
      <c r="D149" s="7" t="s">
        <v>637</v>
      </c>
      <c r="E149" s="7" t="s">
        <v>81</v>
      </c>
      <c r="F149" s="7">
        <v>0.45</v>
      </c>
      <c r="G149" s="7">
        <v>0.45</v>
      </c>
      <c r="H149" s="7">
        <v>0.45</v>
      </c>
      <c r="I149" s="7" t="s">
        <v>82</v>
      </c>
      <c r="J149" s="7" t="s">
        <v>109</v>
      </c>
      <c r="K149" s="12" t="s">
        <v>143</v>
      </c>
      <c r="L149" s="7" t="s">
        <v>25</v>
      </c>
      <c r="M149" s="7" t="s">
        <v>26</v>
      </c>
      <c r="N149" s="7"/>
      <c r="O149" s="7"/>
      <c r="P149" s="7"/>
      <c r="Q149" s="7"/>
      <c r="R149" s="7"/>
      <c r="S149" s="7"/>
      <c r="T149" s="7" t="s">
        <v>450</v>
      </c>
      <c r="U149" s="7"/>
      <c r="V149" s="7"/>
      <c r="W149" s="7"/>
      <c r="X149" s="12" t="s">
        <v>460</v>
      </c>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row>
    <row r="150" spans="1:246" ht="15.75" x14ac:dyDescent="0.2">
      <c r="A150" s="128">
        <v>2</v>
      </c>
      <c r="B150" s="129" t="s">
        <v>617</v>
      </c>
      <c r="C150" s="147"/>
      <c r="D150" s="147"/>
      <c r="E150" s="147"/>
      <c r="F150" s="147"/>
      <c r="G150" s="147"/>
      <c r="H150" s="147"/>
      <c r="I150" s="147"/>
      <c r="J150" s="147"/>
      <c r="K150" s="147"/>
      <c r="L150" s="147"/>
      <c r="M150" s="147"/>
    </row>
    <row r="151" spans="1:246" s="3" customFormat="1" ht="38.25" x14ac:dyDescent="0.2">
      <c r="A151" s="7">
        <v>96</v>
      </c>
      <c r="B151" s="12" t="s">
        <v>276</v>
      </c>
      <c r="C151" s="7" t="s">
        <v>19</v>
      </c>
      <c r="D151" s="7" t="s">
        <v>637</v>
      </c>
      <c r="E151" s="7" t="s">
        <v>20</v>
      </c>
      <c r="F151" s="7">
        <v>81.96</v>
      </c>
      <c r="G151" s="7"/>
      <c r="H151" s="7">
        <v>0</v>
      </c>
      <c r="I151" s="12" t="s">
        <v>82</v>
      </c>
      <c r="J151" s="7" t="s">
        <v>277</v>
      </c>
      <c r="K151" s="12" t="s">
        <v>278</v>
      </c>
      <c r="L151" s="7" t="s">
        <v>269</v>
      </c>
      <c r="M151" s="7"/>
      <c r="N151" s="12"/>
      <c r="O151" s="12"/>
      <c r="P151" s="12"/>
      <c r="Q151" s="12"/>
      <c r="R151" s="12"/>
      <c r="S151" s="12"/>
      <c r="T151" s="7" t="s">
        <v>450</v>
      </c>
      <c r="U151" s="12"/>
      <c r="V151" s="12" t="s">
        <v>483</v>
      </c>
      <c r="W151" s="12"/>
      <c r="X151" s="12"/>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row>
    <row r="152" spans="1:246" s="3" customFormat="1" ht="51" x14ac:dyDescent="0.2">
      <c r="A152" s="7">
        <v>110</v>
      </c>
      <c r="B152" s="8" t="s">
        <v>318</v>
      </c>
      <c r="C152" s="14" t="s">
        <v>319</v>
      </c>
      <c r="D152" s="14" t="s">
        <v>638</v>
      </c>
      <c r="E152" s="14" t="s">
        <v>320</v>
      </c>
      <c r="F152" s="14">
        <v>1.9</v>
      </c>
      <c r="G152" s="14"/>
      <c r="H152" s="14">
        <v>0</v>
      </c>
      <c r="I152" s="7" t="s">
        <v>22</v>
      </c>
      <c r="J152" s="14" t="s">
        <v>75</v>
      </c>
      <c r="K152" s="8" t="s">
        <v>321</v>
      </c>
      <c r="L152" s="7" t="s">
        <v>306</v>
      </c>
      <c r="M152" s="14"/>
      <c r="N152" s="43"/>
      <c r="O152" s="43"/>
      <c r="P152" s="43"/>
      <c r="Q152" s="43"/>
      <c r="R152" s="43"/>
      <c r="S152" s="43"/>
      <c r="T152" s="77" t="s">
        <v>450</v>
      </c>
      <c r="U152" s="43"/>
      <c r="V152" s="43"/>
      <c r="W152" s="122"/>
      <c r="X152" s="67"/>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row>
    <row r="153" spans="1:246" s="3" customFormat="1" ht="89.25" x14ac:dyDescent="0.2">
      <c r="A153" s="7">
        <v>111</v>
      </c>
      <c r="B153" s="8" t="s">
        <v>322</v>
      </c>
      <c r="C153" s="14" t="s">
        <v>319</v>
      </c>
      <c r="D153" s="14" t="s">
        <v>638</v>
      </c>
      <c r="E153" s="14" t="s">
        <v>323</v>
      </c>
      <c r="F153" s="14">
        <v>1.2</v>
      </c>
      <c r="G153" s="14"/>
      <c r="H153" s="14">
        <v>0</v>
      </c>
      <c r="I153" s="7" t="s">
        <v>22</v>
      </c>
      <c r="J153" s="14" t="s">
        <v>75</v>
      </c>
      <c r="K153" s="8" t="s">
        <v>324</v>
      </c>
      <c r="L153" s="7" t="s">
        <v>306</v>
      </c>
      <c r="M153" s="14"/>
      <c r="N153" s="43"/>
      <c r="O153" s="43"/>
      <c r="P153" s="43"/>
      <c r="Q153" s="43"/>
      <c r="R153" s="43"/>
      <c r="S153" s="43"/>
      <c r="T153" s="77" t="s">
        <v>450</v>
      </c>
      <c r="U153" s="43"/>
      <c r="V153" s="43"/>
      <c r="W153" s="122"/>
      <c r="X153" s="67"/>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row>
    <row r="154" spans="1:246" s="3" customFormat="1" ht="140.25" x14ac:dyDescent="0.2">
      <c r="A154" s="7">
        <v>118</v>
      </c>
      <c r="B154" s="12" t="s">
        <v>341</v>
      </c>
      <c r="C154" s="7" t="s">
        <v>319</v>
      </c>
      <c r="D154" s="7" t="s">
        <v>638</v>
      </c>
      <c r="E154" s="7" t="s">
        <v>342</v>
      </c>
      <c r="F154" s="13">
        <v>0.81</v>
      </c>
      <c r="G154" s="13"/>
      <c r="H154" s="9">
        <v>0</v>
      </c>
      <c r="I154" s="7" t="s">
        <v>22</v>
      </c>
      <c r="J154" s="7" t="s">
        <v>130</v>
      </c>
      <c r="K154" s="12" t="s">
        <v>343</v>
      </c>
      <c r="L154" s="7" t="s">
        <v>306</v>
      </c>
      <c r="M154" s="7"/>
      <c r="N154" s="7"/>
      <c r="O154" s="7"/>
      <c r="P154" s="7"/>
      <c r="Q154" s="7"/>
      <c r="R154" s="7"/>
      <c r="S154" s="7"/>
      <c r="T154" s="7" t="s">
        <v>450</v>
      </c>
      <c r="U154" s="43"/>
      <c r="V154" s="43"/>
      <c r="W154" s="122"/>
      <c r="X154" s="67"/>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row>
    <row r="155" spans="1:246" s="3" customFormat="1" ht="63.75" x14ac:dyDescent="0.2">
      <c r="A155" s="7">
        <v>119</v>
      </c>
      <c r="B155" s="12" t="s">
        <v>344</v>
      </c>
      <c r="C155" s="7" t="s">
        <v>319</v>
      </c>
      <c r="D155" s="7" t="s">
        <v>638</v>
      </c>
      <c r="E155" s="7" t="s">
        <v>345</v>
      </c>
      <c r="F155" s="13">
        <v>1.3</v>
      </c>
      <c r="G155" s="13"/>
      <c r="H155" s="9">
        <v>0</v>
      </c>
      <c r="I155" s="7" t="s">
        <v>22</v>
      </c>
      <c r="J155" s="7" t="s">
        <v>72</v>
      </c>
      <c r="K155" s="12" t="s">
        <v>346</v>
      </c>
      <c r="L155" s="7" t="s">
        <v>306</v>
      </c>
      <c r="M155" s="7"/>
      <c r="N155" s="7"/>
      <c r="O155" s="7"/>
      <c r="P155" s="7"/>
      <c r="Q155" s="7"/>
      <c r="R155" s="7"/>
      <c r="S155" s="7"/>
      <c r="T155" s="7" t="s">
        <v>450</v>
      </c>
      <c r="U155" s="43"/>
      <c r="V155" s="43"/>
      <c r="W155" s="122"/>
      <c r="X155" s="67"/>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row>
    <row r="156" spans="1:246" s="3" customFormat="1" ht="51" x14ac:dyDescent="0.2">
      <c r="A156" s="7">
        <v>125</v>
      </c>
      <c r="B156" s="8" t="s">
        <v>365</v>
      </c>
      <c r="C156" s="14" t="s">
        <v>366</v>
      </c>
      <c r="D156" s="14" t="s">
        <v>638</v>
      </c>
      <c r="E156" s="14" t="s">
        <v>367</v>
      </c>
      <c r="F156" s="14">
        <v>17.829999999999998</v>
      </c>
      <c r="G156" s="14"/>
      <c r="H156" s="14">
        <v>0</v>
      </c>
      <c r="I156" s="14" t="s">
        <v>22</v>
      </c>
      <c r="J156" s="14" t="s">
        <v>22</v>
      </c>
      <c r="K156" s="8" t="s">
        <v>368</v>
      </c>
      <c r="L156" s="14"/>
      <c r="M156" s="14"/>
      <c r="N156" s="12"/>
      <c r="O156" s="12"/>
      <c r="P156" s="12"/>
      <c r="Q156" s="12"/>
      <c r="R156" s="12"/>
      <c r="S156" s="12"/>
      <c r="T156" s="7" t="s">
        <v>450</v>
      </c>
      <c r="U156" s="12"/>
      <c r="V156" s="12"/>
      <c r="W156" s="12"/>
      <c r="X156" s="12"/>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row>
    <row r="157" spans="1:246" s="3" customFormat="1" ht="51" x14ac:dyDescent="0.2">
      <c r="A157" s="7">
        <v>126</v>
      </c>
      <c r="B157" s="8" t="s">
        <v>369</v>
      </c>
      <c r="C157" s="14" t="s">
        <v>366</v>
      </c>
      <c r="D157" s="14" t="s">
        <v>638</v>
      </c>
      <c r="E157" s="14" t="s">
        <v>367</v>
      </c>
      <c r="F157" s="14">
        <v>0.88</v>
      </c>
      <c r="G157" s="14"/>
      <c r="H157" s="14">
        <v>0</v>
      </c>
      <c r="I157" s="14" t="s">
        <v>22</v>
      </c>
      <c r="J157" s="14" t="s">
        <v>42</v>
      </c>
      <c r="K157" s="8" t="s">
        <v>370</v>
      </c>
      <c r="L157" s="14"/>
      <c r="M157" s="14"/>
      <c r="N157" s="12"/>
      <c r="O157" s="12"/>
      <c r="P157" s="12"/>
      <c r="Q157" s="12"/>
      <c r="R157" s="12"/>
      <c r="S157" s="12"/>
      <c r="T157" s="7" t="s">
        <v>450</v>
      </c>
      <c r="U157" s="12"/>
      <c r="V157" s="12"/>
      <c r="W157" s="12"/>
      <c r="X157" s="12"/>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row>
    <row r="158" spans="1:246" s="3" customFormat="1" ht="63.75" x14ac:dyDescent="0.2">
      <c r="A158" s="7">
        <v>127</v>
      </c>
      <c r="B158" s="8" t="s">
        <v>371</v>
      </c>
      <c r="C158" s="14" t="s">
        <v>19</v>
      </c>
      <c r="D158" s="14" t="s">
        <v>638</v>
      </c>
      <c r="E158" s="14" t="s">
        <v>367</v>
      </c>
      <c r="F158" s="14">
        <v>5.5</v>
      </c>
      <c r="G158" s="14"/>
      <c r="H158" s="14">
        <v>0</v>
      </c>
      <c r="I158" s="14" t="s">
        <v>22</v>
      </c>
      <c r="J158" s="14" t="s">
        <v>109</v>
      </c>
      <c r="K158" s="8" t="s">
        <v>372</v>
      </c>
      <c r="L158" s="14"/>
      <c r="M158" s="14"/>
      <c r="N158" s="12"/>
      <c r="O158" s="12"/>
      <c r="P158" s="12"/>
      <c r="Q158" s="12"/>
      <c r="R158" s="12"/>
      <c r="S158" s="12"/>
      <c r="T158" s="7" t="s">
        <v>450</v>
      </c>
      <c r="U158" s="12"/>
      <c r="V158" s="12"/>
      <c r="W158" s="12"/>
      <c r="X158" s="12"/>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row>
    <row r="169" spans="2:6" ht="47.25" x14ac:dyDescent="0.2">
      <c r="B169" s="130"/>
      <c r="C169" s="131" t="s">
        <v>621</v>
      </c>
      <c r="D169" s="131"/>
      <c r="E169" s="131" t="s">
        <v>622</v>
      </c>
      <c r="F169" s="132" t="s">
        <v>623</v>
      </c>
    </row>
    <row r="170" spans="2:6" ht="15.75" x14ac:dyDescent="0.2">
      <c r="B170" s="133" t="s">
        <v>624</v>
      </c>
      <c r="C170" s="134">
        <f>COUNTA(C7:C158)</f>
        <v>140</v>
      </c>
      <c r="D170" s="134"/>
      <c r="E170" s="148">
        <f>SUM(F7:F158)</f>
        <v>1022.7029999999999</v>
      </c>
      <c r="F170" s="148">
        <f>SUM(H7:H158)</f>
        <v>362.29349999999999</v>
      </c>
    </row>
    <row r="171" spans="2:6" ht="15.75" x14ac:dyDescent="0.2">
      <c r="B171" s="136" t="s">
        <v>625</v>
      </c>
      <c r="C171" s="137"/>
      <c r="D171" s="137"/>
      <c r="E171" s="138"/>
      <c r="F171" s="138"/>
    </row>
    <row r="172" spans="2:6" ht="15.75" x14ac:dyDescent="0.2">
      <c r="B172" s="139" t="s">
        <v>635</v>
      </c>
      <c r="C172" s="137">
        <f>COUNTA(C8:C22)</f>
        <v>13</v>
      </c>
      <c r="D172" s="151"/>
      <c r="E172" s="148">
        <f>SUM(F8:F22)</f>
        <v>7.72</v>
      </c>
      <c r="F172" s="148">
        <f>SUM(H8:H22)</f>
        <v>2.9999999999999996</v>
      </c>
    </row>
    <row r="173" spans="2:6" ht="15.75" x14ac:dyDescent="0.2">
      <c r="B173" s="140" t="s">
        <v>626</v>
      </c>
      <c r="C173" s="137">
        <f>COUNTA(C24:C50)</f>
        <v>25</v>
      </c>
      <c r="D173" s="137"/>
      <c r="E173" s="138">
        <f>SUM(F24:F50)</f>
        <v>276.12</v>
      </c>
      <c r="F173" s="138">
        <f>SUM(H24:H50)</f>
        <v>45.34</v>
      </c>
    </row>
    <row r="174" spans="2:6" ht="15.75" x14ac:dyDescent="0.2">
      <c r="B174" s="140" t="s">
        <v>627</v>
      </c>
      <c r="C174" s="137">
        <f>COUNTA(C52:C139)</f>
        <v>86</v>
      </c>
      <c r="D174" s="137"/>
      <c r="E174" s="138">
        <f>SUM(F52:F139)</f>
        <v>617.82299999999987</v>
      </c>
      <c r="F174" s="138">
        <f>SUM(H52:H139)</f>
        <v>308.59350000000006</v>
      </c>
    </row>
    <row r="175" spans="2:6" ht="15.75" x14ac:dyDescent="0.2">
      <c r="B175" s="140" t="s">
        <v>628</v>
      </c>
      <c r="C175" s="137">
        <f>COUNTA(C141:C158)</f>
        <v>16</v>
      </c>
      <c r="D175" s="137"/>
      <c r="E175" s="138">
        <f>SUM(F141:F158)</f>
        <v>121.03999999999999</v>
      </c>
      <c r="F175" s="138">
        <f>SUM(H141:H158)</f>
        <v>5.3600000000000012</v>
      </c>
    </row>
    <row r="176" spans="2:6" ht="15.75" x14ac:dyDescent="0.2">
      <c r="B176" s="140"/>
      <c r="C176" s="137"/>
      <c r="D176" s="151"/>
      <c r="E176" s="135"/>
      <c r="F176" s="135"/>
    </row>
    <row r="177" spans="2:6" ht="15.75" x14ac:dyDescent="0.2">
      <c r="B177" s="140"/>
      <c r="C177" s="137"/>
      <c r="D177" s="151"/>
      <c r="E177" s="135"/>
      <c r="F177" s="135"/>
    </row>
    <row r="178" spans="2:6" ht="15.75" x14ac:dyDescent="0.2">
      <c r="B178" s="140"/>
      <c r="C178" s="137"/>
      <c r="D178" s="151"/>
      <c r="E178" s="135"/>
      <c r="F178" s="135"/>
    </row>
    <row r="179" spans="2:6" ht="15.75" x14ac:dyDescent="0.2">
      <c r="B179" s="133"/>
      <c r="C179" s="131" t="s">
        <v>629</v>
      </c>
      <c r="D179" s="131"/>
      <c r="E179" s="131" t="s">
        <v>630</v>
      </c>
      <c r="F179" s="131"/>
    </row>
    <row r="180" spans="2:6" ht="15.75" x14ac:dyDescent="0.2">
      <c r="B180" s="133" t="s">
        <v>631</v>
      </c>
      <c r="C180" s="137">
        <f>C172+C173</f>
        <v>38</v>
      </c>
      <c r="D180" s="137"/>
      <c r="E180" s="138">
        <f>C180/C170*100</f>
        <v>27.142857142857142</v>
      </c>
      <c r="F180" s="131"/>
    </row>
    <row r="181" spans="2:6" ht="15.75" x14ac:dyDescent="0.2">
      <c r="B181" s="133" t="s">
        <v>632</v>
      </c>
      <c r="C181" s="137">
        <f>C174</f>
        <v>86</v>
      </c>
      <c r="D181" s="137"/>
      <c r="E181" s="138">
        <f>C181/C170*100</f>
        <v>61.428571428571431</v>
      </c>
      <c r="F181" s="131"/>
    </row>
    <row r="182" spans="2:6" ht="15.75" x14ac:dyDescent="0.2">
      <c r="B182" s="133" t="s">
        <v>633</v>
      </c>
      <c r="C182" s="137">
        <f>C175</f>
        <v>16</v>
      </c>
      <c r="D182" s="137"/>
      <c r="E182" s="138">
        <f>C182/C170*100</f>
        <v>11.428571428571429</v>
      </c>
      <c r="F182" s="131"/>
    </row>
  </sheetData>
  <mergeCells count="23">
    <mergeCell ref="X4:X6"/>
    <mergeCell ref="G5:H5"/>
    <mergeCell ref="I5:I6"/>
    <mergeCell ref="J5:J6"/>
    <mergeCell ref="N5:O5"/>
    <mergeCell ref="P5:P6"/>
    <mergeCell ref="Q5:R5"/>
    <mergeCell ref="S5:T5"/>
    <mergeCell ref="U5:W5"/>
    <mergeCell ref="L4:L6"/>
    <mergeCell ref="M4:M6"/>
    <mergeCell ref="N4:W4"/>
    <mergeCell ref="A2:W2"/>
    <mergeCell ref="A3:W3"/>
    <mergeCell ref="A4:A6"/>
    <mergeCell ref="B4:B6"/>
    <mergeCell ref="C4:C6"/>
    <mergeCell ref="E4:E6"/>
    <mergeCell ref="F4:F6"/>
    <mergeCell ref="G4:H4"/>
    <mergeCell ref="I4:J4"/>
    <mergeCell ref="K4:K6"/>
    <mergeCell ref="D4: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9"/>
  <sheetViews>
    <sheetView topLeftCell="A34" workbookViewId="0">
      <selection activeCell="E10" sqref="E10"/>
    </sheetView>
  </sheetViews>
  <sheetFormatPr defaultColWidth="8.85546875" defaultRowHeight="15.75" x14ac:dyDescent="0.25"/>
  <cols>
    <col min="1" max="1" width="4.85546875" style="50" customWidth="1"/>
    <col min="2" max="2" width="27.140625" style="50" customWidth="1"/>
    <col min="3" max="3" width="7.7109375" style="50" bestFit="1" customWidth="1"/>
    <col min="4" max="4" width="7.7109375" style="50" customWidth="1"/>
    <col min="5" max="5" width="15" style="50" customWidth="1"/>
    <col min="6" max="6" width="10.42578125" style="50" bestFit="1" customWidth="1"/>
    <col min="7" max="7" width="8.5703125" style="50" bestFit="1" customWidth="1"/>
    <col min="8" max="8" width="7.140625" style="50" bestFit="1" customWidth="1"/>
    <col min="9" max="9" width="7.140625" style="50" customWidth="1"/>
    <col min="10" max="10" width="11.7109375" style="50" customWidth="1"/>
    <col min="11" max="11" width="37.28515625" style="50" customWidth="1"/>
    <col min="12" max="12" width="15.28515625" style="50" customWidth="1"/>
    <col min="13" max="16384" width="8.85546875" style="51"/>
  </cols>
  <sheetData>
    <row r="1" spans="1:12" x14ac:dyDescent="0.25">
      <c r="A1" s="57" t="s">
        <v>445</v>
      </c>
    </row>
    <row r="2" spans="1:12" x14ac:dyDescent="0.25">
      <c r="A2" s="260" t="s">
        <v>444</v>
      </c>
      <c r="B2" s="260"/>
      <c r="C2" s="260"/>
      <c r="D2" s="260"/>
      <c r="E2" s="260"/>
      <c r="F2" s="260"/>
      <c r="G2" s="260"/>
      <c r="H2" s="260"/>
      <c r="I2" s="260"/>
      <c r="J2" s="260"/>
      <c r="K2" s="260"/>
      <c r="L2" s="260"/>
    </row>
    <row r="3" spans="1:12" x14ac:dyDescent="0.25">
      <c r="A3" s="262" t="s">
        <v>447</v>
      </c>
      <c r="B3" s="262"/>
      <c r="C3" s="262"/>
      <c r="D3" s="262"/>
      <c r="E3" s="262"/>
      <c r="F3" s="262"/>
      <c r="G3" s="262"/>
      <c r="H3" s="262"/>
      <c r="I3" s="262"/>
      <c r="J3" s="262"/>
      <c r="K3" s="262"/>
      <c r="L3" s="262"/>
    </row>
    <row r="4" spans="1:12" ht="27.6" customHeight="1" x14ac:dyDescent="0.25">
      <c r="A4" s="259" t="s">
        <v>437</v>
      </c>
      <c r="B4" s="259" t="s">
        <v>438</v>
      </c>
      <c r="C4" s="259" t="s">
        <v>422</v>
      </c>
      <c r="D4" s="263" t="s">
        <v>636</v>
      </c>
      <c r="E4" s="259" t="s">
        <v>423</v>
      </c>
      <c r="F4" s="259" t="s">
        <v>439</v>
      </c>
      <c r="G4" s="261" t="s">
        <v>4</v>
      </c>
      <c r="H4" s="261"/>
      <c r="I4" s="150"/>
      <c r="J4" s="52" t="s">
        <v>5</v>
      </c>
      <c r="K4" s="62" t="s">
        <v>6</v>
      </c>
      <c r="L4" s="259" t="s">
        <v>7</v>
      </c>
    </row>
    <row r="5" spans="1:12" ht="39.6" customHeight="1" x14ac:dyDescent="0.25">
      <c r="A5" s="259"/>
      <c r="B5" s="259"/>
      <c r="C5" s="259"/>
      <c r="D5" s="264"/>
      <c r="E5" s="259"/>
      <c r="F5" s="259"/>
      <c r="G5" s="53" t="s">
        <v>8</v>
      </c>
      <c r="H5" s="53" t="s">
        <v>9</v>
      </c>
      <c r="I5" s="53"/>
      <c r="J5" s="53" t="s">
        <v>441</v>
      </c>
      <c r="K5" s="52" t="s">
        <v>440</v>
      </c>
      <c r="L5" s="259"/>
    </row>
    <row r="6" spans="1:12" ht="24" customHeight="1" x14ac:dyDescent="0.25">
      <c r="A6" s="103" t="s">
        <v>14</v>
      </c>
      <c r="B6" s="104" t="s">
        <v>442</v>
      </c>
      <c r="C6" s="105"/>
      <c r="D6" s="105"/>
      <c r="E6" s="105"/>
      <c r="F6" s="105"/>
      <c r="G6" s="105"/>
      <c r="H6" s="105"/>
      <c r="I6" s="105"/>
      <c r="J6" s="105"/>
      <c r="K6" s="105"/>
      <c r="L6" s="105"/>
    </row>
    <row r="7" spans="1:12" s="50" customFormat="1" ht="78.75" x14ac:dyDescent="0.25">
      <c r="A7" s="55">
        <v>1</v>
      </c>
      <c r="B7" s="107" t="s">
        <v>516</v>
      </c>
      <c r="C7" s="55" t="s">
        <v>50</v>
      </c>
      <c r="D7" s="55" t="s">
        <v>637</v>
      </c>
      <c r="E7" s="55" t="s">
        <v>81</v>
      </c>
      <c r="F7" s="55">
        <v>1.4</v>
      </c>
      <c r="G7" s="55">
        <v>1</v>
      </c>
      <c r="H7" s="55">
        <v>1.4</v>
      </c>
      <c r="I7" s="55"/>
      <c r="J7" s="55" t="s">
        <v>193</v>
      </c>
      <c r="K7" s="108" t="s">
        <v>523</v>
      </c>
      <c r="L7" s="55"/>
    </row>
    <row r="8" spans="1:12" s="50" customFormat="1" ht="78.75" x14ac:dyDescent="0.25">
      <c r="A8" s="55">
        <v>2</v>
      </c>
      <c r="B8" s="107" t="s">
        <v>517</v>
      </c>
      <c r="C8" s="55" t="s">
        <v>50</v>
      </c>
      <c r="D8" s="55" t="s">
        <v>637</v>
      </c>
      <c r="E8" s="55" t="s">
        <v>81</v>
      </c>
      <c r="F8" s="55">
        <v>1.6</v>
      </c>
      <c r="G8" s="55">
        <v>1.6</v>
      </c>
      <c r="H8" s="55">
        <v>1.6</v>
      </c>
      <c r="I8" s="55"/>
      <c r="J8" s="55" t="s">
        <v>88</v>
      </c>
      <c r="K8" s="108" t="s">
        <v>524</v>
      </c>
      <c r="L8" s="55"/>
    </row>
    <row r="9" spans="1:12" s="50" customFormat="1" ht="78.75" x14ac:dyDescent="0.25">
      <c r="A9" s="55">
        <v>3</v>
      </c>
      <c r="B9" s="107" t="s">
        <v>518</v>
      </c>
      <c r="C9" s="55" t="s">
        <v>50</v>
      </c>
      <c r="D9" s="55" t="s">
        <v>637</v>
      </c>
      <c r="E9" s="55" t="s">
        <v>81</v>
      </c>
      <c r="F9" s="53">
        <v>0.52</v>
      </c>
      <c r="G9" s="53">
        <v>0.32</v>
      </c>
      <c r="H9" s="53">
        <v>0.32</v>
      </c>
      <c r="I9" s="53"/>
      <c r="J9" s="55" t="s">
        <v>106</v>
      </c>
      <c r="K9" s="108" t="s">
        <v>525</v>
      </c>
      <c r="L9" s="55"/>
    </row>
    <row r="10" spans="1:12" s="50" customFormat="1" ht="78.75" x14ac:dyDescent="0.25">
      <c r="A10" s="55">
        <v>4</v>
      </c>
      <c r="B10" s="107" t="s">
        <v>519</v>
      </c>
      <c r="C10" s="55" t="s">
        <v>50</v>
      </c>
      <c r="D10" s="55" t="s">
        <v>637</v>
      </c>
      <c r="E10" s="55" t="s">
        <v>81</v>
      </c>
      <c r="F10" s="53">
        <v>0.98</v>
      </c>
      <c r="G10" s="53">
        <v>0.98</v>
      </c>
      <c r="H10" s="53">
        <v>0.98</v>
      </c>
      <c r="I10" s="53"/>
      <c r="J10" s="55" t="s">
        <v>219</v>
      </c>
      <c r="K10" s="108" t="s">
        <v>525</v>
      </c>
      <c r="L10" s="55"/>
    </row>
    <row r="11" spans="1:12" s="50" customFormat="1" ht="78.75" x14ac:dyDescent="0.25">
      <c r="A11" s="55">
        <v>5</v>
      </c>
      <c r="B11" s="107" t="s">
        <v>520</v>
      </c>
      <c r="C11" s="55" t="s">
        <v>50</v>
      </c>
      <c r="D11" s="55" t="s">
        <v>637</v>
      </c>
      <c r="E11" s="55" t="s">
        <v>81</v>
      </c>
      <c r="F11" s="53">
        <v>0.85</v>
      </c>
      <c r="G11" s="53">
        <v>0.7</v>
      </c>
      <c r="H11" s="53">
        <v>0.7</v>
      </c>
      <c r="I11" s="53"/>
      <c r="J11" s="55" t="s">
        <v>526</v>
      </c>
      <c r="K11" s="108" t="s">
        <v>527</v>
      </c>
      <c r="L11" s="55"/>
    </row>
    <row r="12" spans="1:12" s="50" customFormat="1" ht="78.75" x14ac:dyDescent="0.25">
      <c r="A12" s="55">
        <v>6</v>
      </c>
      <c r="B12" s="107" t="s">
        <v>521</v>
      </c>
      <c r="C12" s="55" t="s">
        <v>50</v>
      </c>
      <c r="D12" s="55" t="s">
        <v>637</v>
      </c>
      <c r="E12" s="55" t="s">
        <v>81</v>
      </c>
      <c r="F12" s="53">
        <v>0.9</v>
      </c>
      <c r="G12" s="53">
        <v>0.9</v>
      </c>
      <c r="H12" s="53">
        <v>0.9</v>
      </c>
      <c r="I12" s="53"/>
      <c r="J12" s="55" t="s">
        <v>528</v>
      </c>
      <c r="K12" s="108" t="s">
        <v>527</v>
      </c>
      <c r="L12" s="55"/>
    </row>
    <row r="13" spans="1:12" s="50" customFormat="1" ht="47.25" x14ac:dyDescent="0.25">
      <c r="A13" s="55">
        <v>7</v>
      </c>
      <c r="B13" s="108" t="s">
        <v>522</v>
      </c>
      <c r="C13" s="55" t="s">
        <v>50</v>
      </c>
      <c r="D13" s="55" t="s">
        <v>637</v>
      </c>
      <c r="E13" s="55" t="s">
        <v>81</v>
      </c>
      <c r="F13" s="55">
        <v>0.7</v>
      </c>
      <c r="G13" s="55">
        <v>0</v>
      </c>
      <c r="H13" s="55">
        <v>0.7</v>
      </c>
      <c r="I13" s="55"/>
      <c r="J13" s="55" t="s">
        <v>51</v>
      </c>
      <c r="K13" s="108" t="s">
        <v>529</v>
      </c>
      <c r="L13" s="55"/>
    </row>
    <row r="14" spans="1:12" ht="63" x14ac:dyDescent="0.25">
      <c r="A14" s="55">
        <v>8</v>
      </c>
      <c r="B14" s="109" t="s">
        <v>530</v>
      </c>
      <c r="C14" s="110" t="s">
        <v>19</v>
      </c>
      <c r="D14" s="110" t="s">
        <v>637</v>
      </c>
      <c r="E14" s="110" t="s">
        <v>531</v>
      </c>
      <c r="F14" s="110">
        <v>3.5</v>
      </c>
      <c r="G14" s="110"/>
      <c r="H14" s="110">
        <v>3.5</v>
      </c>
      <c r="I14" s="110"/>
      <c r="J14" s="110" t="s">
        <v>23</v>
      </c>
      <c r="K14" s="109" t="s">
        <v>532</v>
      </c>
      <c r="L14" s="106"/>
    </row>
    <row r="15" spans="1:12" ht="63" x14ac:dyDescent="0.25">
      <c r="A15" s="55">
        <v>9</v>
      </c>
      <c r="B15" s="109" t="s">
        <v>533</v>
      </c>
      <c r="C15" s="110" t="s">
        <v>19</v>
      </c>
      <c r="D15" s="110" t="s">
        <v>637</v>
      </c>
      <c r="E15" s="110" t="s">
        <v>531</v>
      </c>
      <c r="F15" s="110">
        <v>0.1</v>
      </c>
      <c r="G15" s="110"/>
      <c r="H15" s="110">
        <v>0.1</v>
      </c>
      <c r="I15" s="110"/>
      <c r="J15" s="110" t="s">
        <v>534</v>
      </c>
      <c r="K15" s="109" t="s">
        <v>535</v>
      </c>
      <c r="L15" s="55"/>
    </row>
    <row r="16" spans="1:12" ht="47.25" x14ac:dyDescent="0.25">
      <c r="A16" s="55">
        <v>10</v>
      </c>
      <c r="B16" s="109" t="s">
        <v>536</v>
      </c>
      <c r="C16" s="110" t="s">
        <v>19</v>
      </c>
      <c r="D16" s="110" t="s">
        <v>637</v>
      </c>
      <c r="E16" s="110" t="s">
        <v>531</v>
      </c>
      <c r="F16" s="110">
        <v>0.15</v>
      </c>
      <c r="G16" s="110"/>
      <c r="H16" s="110">
        <v>0.15</v>
      </c>
      <c r="I16" s="110"/>
      <c r="J16" s="110" t="s">
        <v>75</v>
      </c>
      <c r="K16" s="109" t="s">
        <v>535</v>
      </c>
      <c r="L16" s="55"/>
    </row>
    <row r="17" spans="1:12" ht="47.25" x14ac:dyDescent="0.25">
      <c r="A17" s="55">
        <v>11</v>
      </c>
      <c r="B17" s="109" t="s">
        <v>537</v>
      </c>
      <c r="C17" s="110" t="s">
        <v>19</v>
      </c>
      <c r="D17" s="110" t="s">
        <v>637</v>
      </c>
      <c r="E17" s="110" t="s">
        <v>531</v>
      </c>
      <c r="F17" s="110">
        <v>0.3</v>
      </c>
      <c r="G17" s="110"/>
      <c r="H17" s="110">
        <v>0.3</v>
      </c>
      <c r="I17" s="110"/>
      <c r="J17" s="110" t="s">
        <v>23</v>
      </c>
      <c r="K17" s="109" t="s">
        <v>535</v>
      </c>
      <c r="L17" s="55"/>
    </row>
    <row r="18" spans="1:12" ht="47.25" x14ac:dyDescent="0.25">
      <c r="A18" s="55">
        <v>12</v>
      </c>
      <c r="B18" s="109" t="s">
        <v>538</v>
      </c>
      <c r="C18" s="110" t="s">
        <v>19</v>
      </c>
      <c r="D18" s="110" t="s">
        <v>637</v>
      </c>
      <c r="E18" s="110" t="s">
        <v>531</v>
      </c>
      <c r="F18" s="110">
        <v>1.4999999999999999E-2</v>
      </c>
      <c r="G18" s="110"/>
      <c r="H18" s="110">
        <v>1.4999999999999999E-2</v>
      </c>
      <c r="I18" s="110"/>
      <c r="J18" s="110" t="s">
        <v>539</v>
      </c>
      <c r="K18" s="109" t="s">
        <v>535</v>
      </c>
      <c r="L18" s="55"/>
    </row>
    <row r="19" spans="1:12" ht="47.25" x14ac:dyDescent="0.25">
      <c r="A19" s="55">
        <v>13</v>
      </c>
      <c r="B19" s="109" t="s">
        <v>540</v>
      </c>
      <c r="C19" s="110" t="s">
        <v>19</v>
      </c>
      <c r="D19" s="110" t="s">
        <v>637</v>
      </c>
      <c r="E19" s="110" t="s">
        <v>531</v>
      </c>
      <c r="F19" s="110">
        <v>0.35</v>
      </c>
      <c r="G19" s="110"/>
      <c r="H19" s="110">
        <v>0.35</v>
      </c>
      <c r="I19" s="110"/>
      <c r="J19" s="110" t="s">
        <v>72</v>
      </c>
      <c r="K19" s="109" t="s">
        <v>535</v>
      </c>
      <c r="L19" s="55"/>
    </row>
    <row r="20" spans="1:12" ht="63" x14ac:dyDescent="0.25">
      <c r="A20" s="55">
        <v>14</v>
      </c>
      <c r="B20" s="109" t="s">
        <v>541</v>
      </c>
      <c r="C20" s="110" t="s">
        <v>19</v>
      </c>
      <c r="D20" s="110" t="s">
        <v>637</v>
      </c>
      <c r="E20" s="110" t="s">
        <v>531</v>
      </c>
      <c r="F20" s="110">
        <v>0.45</v>
      </c>
      <c r="G20" s="110"/>
      <c r="H20" s="110">
        <v>0.45</v>
      </c>
      <c r="I20" s="110"/>
      <c r="J20" s="110" t="s">
        <v>206</v>
      </c>
      <c r="K20" s="109" t="s">
        <v>535</v>
      </c>
      <c r="L20" s="55"/>
    </row>
    <row r="21" spans="1:12" ht="63" x14ac:dyDescent="0.25">
      <c r="A21" s="55">
        <v>15</v>
      </c>
      <c r="B21" s="109" t="s">
        <v>542</v>
      </c>
      <c r="C21" s="110" t="s">
        <v>19</v>
      </c>
      <c r="D21" s="110" t="s">
        <v>637</v>
      </c>
      <c r="E21" s="110" t="s">
        <v>531</v>
      </c>
      <c r="F21" s="110">
        <v>0.45</v>
      </c>
      <c r="G21" s="110"/>
      <c r="H21" s="110">
        <v>0.45</v>
      </c>
      <c r="I21" s="110"/>
      <c r="J21" s="110" t="s">
        <v>193</v>
      </c>
      <c r="K21" s="109" t="s">
        <v>535</v>
      </c>
      <c r="L21" s="55"/>
    </row>
    <row r="22" spans="1:12" ht="63" x14ac:dyDescent="0.25">
      <c r="A22" s="55">
        <v>16</v>
      </c>
      <c r="B22" s="109" t="s">
        <v>543</v>
      </c>
      <c r="C22" s="110" t="s">
        <v>19</v>
      </c>
      <c r="D22" s="110" t="s">
        <v>637</v>
      </c>
      <c r="E22" s="110" t="s">
        <v>531</v>
      </c>
      <c r="F22" s="110">
        <v>1.6</v>
      </c>
      <c r="G22" s="110"/>
      <c r="H22" s="110">
        <v>1.6</v>
      </c>
      <c r="I22" s="110"/>
      <c r="J22" s="110" t="s">
        <v>88</v>
      </c>
      <c r="K22" s="109" t="s">
        <v>535</v>
      </c>
      <c r="L22" s="55"/>
    </row>
    <row r="23" spans="1:12" ht="63" x14ac:dyDescent="0.25">
      <c r="A23" s="55">
        <v>17</v>
      </c>
      <c r="B23" s="109" t="s">
        <v>544</v>
      </c>
      <c r="C23" s="110" t="s">
        <v>19</v>
      </c>
      <c r="D23" s="110" t="s">
        <v>637</v>
      </c>
      <c r="E23" s="110" t="s">
        <v>531</v>
      </c>
      <c r="F23" s="110">
        <v>0.5</v>
      </c>
      <c r="G23" s="110"/>
      <c r="H23" s="110">
        <v>0.5</v>
      </c>
      <c r="I23" s="110"/>
      <c r="J23" s="110" t="s">
        <v>106</v>
      </c>
      <c r="K23" s="109" t="s">
        <v>535</v>
      </c>
      <c r="L23" s="55"/>
    </row>
    <row r="24" spans="1:12" ht="63" x14ac:dyDescent="0.25">
      <c r="A24" s="55">
        <v>18</v>
      </c>
      <c r="B24" s="109" t="s">
        <v>545</v>
      </c>
      <c r="C24" s="110" t="s">
        <v>19</v>
      </c>
      <c r="D24" s="110" t="s">
        <v>637</v>
      </c>
      <c r="E24" s="110" t="s">
        <v>531</v>
      </c>
      <c r="F24" s="110">
        <v>2.5000000000000001E-2</v>
      </c>
      <c r="G24" s="110"/>
      <c r="H24" s="110">
        <v>2.5000000000000001E-2</v>
      </c>
      <c r="I24" s="110"/>
      <c r="J24" s="110" t="s">
        <v>58</v>
      </c>
      <c r="K24" s="109" t="s">
        <v>535</v>
      </c>
      <c r="L24" s="55"/>
    </row>
    <row r="25" spans="1:12" ht="47.25" x14ac:dyDescent="0.25">
      <c r="A25" s="55">
        <v>19</v>
      </c>
      <c r="B25" s="109" t="s">
        <v>546</v>
      </c>
      <c r="C25" s="110" t="s">
        <v>19</v>
      </c>
      <c r="D25" s="110" t="s">
        <v>637</v>
      </c>
      <c r="E25" s="110" t="s">
        <v>531</v>
      </c>
      <c r="F25" s="110">
        <v>0.15</v>
      </c>
      <c r="G25" s="110"/>
      <c r="H25" s="110">
        <v>0.15</v>
      </c>
      <c r="I25" s="110"/>
      <c r="J25" s="110" t="s">
        <v>374</v>
      </c>
      <c r="K25" s="109" t="s">
        <v>535</v>
      </c>
      <c r="L25" s="55"/>
    </row>
    <row r="26" spans="1:12" ht="63" x14ac:dyDescent="0.25">
      <c r="A26" s="55">
        <v>20</v>
      </c>
      <c r="B26" s="109" t="s">
        <v>547</v>
      </c>
      <c r="C26" s="110" t="s">
        <v>19</v>
      </c>
      <c r="D26" s="110" t="s">
        <v>637</v>
      </c>
      <c r="E26" s="110" t="s">
        <v>531</v>
      </c>
      <c r="F26" s="110">
        <v>0.1</v>
      </c>
      <c r="G26" s="110"/>
      <c r="H26" s="110">
        <v>0.1</v>
      </c>
      <c r="I26" s="110"/>
      <c r="J26" s="110" t="s">
        <v>32</v>
      </c>
      <c r="K26" s="109" t="s">
        <v>535</v>
      </c>
      <c r="L26" s="55"/>
    </row>
    <row r="27" spans="1:12" ht="63" x14ac:dyDescent="0.25">
      <c r="A27" s="55">
        <v>21</v>
      </c>
      <c r="B27" s="109" t="s">
        <v>548</v>
      </c>
      <c r="C27" s="110" t="s">
        <v>19</v>
      </c>
      <c r="D27" s="110" t="s">
        <v>637</v>
      </c>
      <c r="E27" s="110" t="s">
        <v>531</v>
      </c>
      <c r="F27" s="110">
        <v>5</v>
      </c>
      <c r="G27" s="110"/>
      <c r="H27" s="110">
        <v>5</v>
      </c>
      <c r="I27" s="110"/>
      <c r="J27" s="110" t="s">
        <v>32</v>
      </c>
      <c r="K27" s="109" t="s">
        <v>549</v>
      </c>
      <c r="L27" s="55"/>
    </row>
    <row r="28" spans="1:12" ht="63" x14ac:dyDescent="0.25">
      <c r="A28" s="55">
        <v>22</v>
      </c>
      <c r="B28" s="109" t="s">
        <v>550</v>
      </c>
      <c r="C28" s="110" t="s">
        <v>19</v>
      </c>
      <c r="D28" s="110" t="s">
        <v>637</v>
      </c>
      <c r="E28" s="110" t="s">
        <v>531</v>
      </c>
      <c r="F28" s="110">
        <v>4.5</v>
      </c>
      <c r="G28" s="110"/>
      <c r="H28" s="110">
        <v>4.5</v>
      </c>
      <c r="I28" s="110"/>
      <c r="J28" s="110" t="s">
        <v>551</v>
      </c>
      <c r="K28" s="109" t="s">
        <v>549</v>
      </c>
      <c r="L28" s="55"/>
    </row>
    <row r="29" spans="1:12" ht="94.5" x14ac:dyDescent="0.25">
      <c r="A29" s="55">
        <v>23</v>
      </c>
      <c r="B29" s="109" t="s">
        <v>552</v>
      </c>
      <c r="C29" s="110" t="s">
        <v>96</v>
      </c>
      <c r="D29" s="110" t="s">
        <v>637</v>
      </c>
      <c r="E29" s="110" t="s">
        <v>531</v>
      </c>
      <c r="F29" s="110">
        <v>10.61</v>
      </c>
      <c r="G29" s="110"/>
      <c r="H29" s="110">
        <v>10.61</v>
      </c>
      <c r="I29" s="110"/>
      <c r="J29" s="110" t="s">
        <v>32</v>
      </c>
      <c r="K29" s="109" t="s">
        <v>553</v>
      </c>
      <c r="L29" s="55"/>
    </row>
    <row r="30" spans="1:12" ht="63" x14ac:dyDescent="0.25">
      <c r="A30" s="55">
        <v>24</v>
      </c>
      <c r="B30" s="109" t="s">
        <v>554</v>
      </c>
      <c r="C30" s="110" t="s">
        <v>355</v>
      </c>
      <c r="D30" s="110" t="s">
        <v>637</v>
      </c>
      <c r="E30" s="110" t="s">
        <v>531</v>
      </c>
      <c r="F30" s="110">
        <v>5</v>
      </c>
      <c r="G30" s="110"/>
      <c r="H30" s="110">
        <v>5</v>
      </c>
      <c r="I30" s="110"/>
      <c r="J30" s="110" t="s">
        <v>32</v>
      </c>
      <c r="K30" s="109" t="s">
        <v>549</v>
      </c>
      <c r="L30" s="55"/>
    </row>
    <row r="31" spans="1:12" ht="78.75" x14ac:dyDescent="0.25">
      <c r="A31" s="55">
        <v>25</v>
      </c>
      <c r="B31" s="109" t="s">
        <v>613</v>
      </c>
      <c r="C31" s="110" t="s">
        <v>359</v>
      </c>
      <c r="D31" s="110" t="s">
        <v>637</v>
      </c>
      <c r="E31" s="110" t="s">
        <v>531</v>
      </c>
      <c r="F31" s="110">
        <v>1.8</v>
      </c>
      <c r="G31" s="110"/>
      <c r="H31" s="110">
        <v>1.8</v>
      </c>
      <c r="I31" s="110"/>
      <c r="J31" s="110" t="s">
        <v>32</v>
      </c>
      <c r="K31" s="109" t="s">
        <v>614</v>
      </c>
      <c r="L31" s="55"/>
    </row>
    <row r="32" spans="1:12" ht="78.75" x14ac:dyDescent="0.25">
      <c r="A32" s="55">
        <v>26</v>
      </c>
      <c r="B32" s="109" t="s">
        <v>558</v>
      </c>
      <c r="C32" s="110" t="s">
        <v>559</v>
      </c>
      <c r="D32" s="110" t="s">
        <v>638</v>
      </c>
      <c r="E32" s="110" t="s">
        <v>560</v>
      </c>
      <c r="F32" s="110">
        <v>0.32</v>
      </c>
      <c r="G32" s="110"/>
      <c r="H32" s="110">
        <v>0.32</v>
      </c>
      <c r="I32" s="110"/>
      <c r="J32" s="110" t="s">
        <v>374</v>
      </c>
      <c r="K32" s="109" t="s">
        <v>561</v>
      </c>
      <c r="L32" s="55" t="s">
        <v>565</v>
      </c>
    </row>
    <row r="33" spans="1:13" ht="78.75" x14ac:dyDescent="0.25">
      <c r="A33" s="55">
        <v>27</v>
      </c>
      <c r="B33" s="109" t="s">
        <v>562</v>
      </c>
      <c r="C33" s="110" t="s">
        <v>101</v>
      </c>
      <c r="D33" s="110" t="s">
        <v>638</v>
      </c>
      <c r="E33" s="110" t="s">
        <v>563</v>
      </c>
      <c r="F33" s="110">
        <v>198.64</v>
      </c>
      <c r="G33" s="110"/>
      <c r="H33" s="110"/>
      <c r="I33" s="110"/>
      <c r="J33" s="110" t="s">
        <v>23</v>
      </c>
      <c r="K33" s="109" t="s">
        <v>653</v>
      </c>
      <c r="L33" s="55" t="s">
        <v>564</v>
      </c>
    </row>
    <row r="34" spans="1:13" ht="126" x14ac:dyDescent="0.25">
      <c r="A34" s="55">
        <v>28</v>
      </c>
      <c r="B34" s="109" t="s">
        <v>568</v>
      </c>
      <c r="C34" s="110" t="s">
        <v>101</v>
      </c>
      <c r="D34" s="110" t="s">
        <v>638</v>
      </c>
      <c r="E34" s="110" t="s">
        <v>587</v>
      </c>
      <c r="F34" s="110">
        <f>27.09+25.69</f>
        <v>52.78</v>
      </c>
      <c r="G34" s="110"/>
      <c r="H34" s="110"/>
      <c r="I34" s="110"/>
      <c r="J34" s="110" t="s">
        <v>569</v>
      </c>
      <c r="K34" s="109" t="s">
        <v>570</v>
      </c>
      <c r="L34" s="55" t="s">
        <v>588</v>
      </c>
      <c r="M34" s="114" t="s">
        <v>589</v>
      </c>
    </row>
    <row r="35" spans="1:13" ht="110.25" x14ac:dyDescent="0.25">
      <c r="A35" s="55">
        <v>29</v>
      </c>
      <c r="B35" s="109" t="s">
        <v>571</v>
      </c>
      <c r="C35" s="110" t="s">
        <v>101</v>
      </c>
      <c r="D35" s="110" t="s">
        <v>638</v>
      </c>
      <c r="E35" s="110" t="s">
        <v>572</v>
      </c>
      <c r="F35" s="110">
        <v>28.71</v>
      </c>
      <c r="G35" s="110"/>
      <c r="H35" s="110"/>
      <c r="I35" s="110"/>
      <c r="J35" s="110" t="s">
        <v>32</v>
      </c>
      <c r="K35" s="109" t="s">
        <v>573</v>
      </c>
      <c r="L35" s="55" t="s">
        <v>574</v>
      </c>
    </row>
    <row r="36" spans="1:13" x14ac:dyDescent="0.25">
      <c r="A36" s="54" t="s">
        <v>166</v>
      </c>
      <c r="B36" s="56" t="s">
        <v>443</v>
      </c>
      <c r="C36" s="55"/>
      <c r="D36" s="55"/>
      <c r="E36" s="55"/>
      <c r="F36" s="55"/>
      <c r="G36" s="55"/>
      <c r="H36" s="55"/>
      <c r="I36" s="55"/>
      <c r="J36" s="55"/>
      <c r="K36" s="55"/>
      <c r="L36" s="55"/>
    </row>
    <row r="37" spans="1:13" ht="63" x14ac:dyDescent="0.25">
      <c r="A37" s="110">
        <v>1</v>
      </c>
      <c r="B37" s="109" t="s">
        <v>555</v>
      </c>
      <c r="C37" s="110" t="s">
        <v>19</v>
      </c>
      <c r="D37" s="110" t="s">
        <v>637</v>
      </c>
      <c r="E37" s="110" t="s">
        <v>556</v>
      </c>
      <c r="F37" s="110">
        <v>0.06</v>
      </c>
      <c r="G37" s="110"/>
      <c r="H37" s="110">
        <v>0</v>
      </c>
      <c r="I37" s="110"/>
      <c r="J37" s="110" t="s">
        <v>374</v>
      </c>
      <c r="K37" s="109" t="s">
        <v>557</v>
      </c>
      <c r="L37" s="110" t="s">
        <v>488</v>
      </c>
    </row>
    <row r="38" spans="1:13" x14ac:dyDescent="0.25">
      <c r="A38" s="55"/>
      <c r="B38" s="55"/>
      <c r="C38" s="55"/>
      <c r="D38" s="55"/>
      <c r="E38" s="55"/>
      <c r="F38" s="55"/>
      <c r="G38" s="55"/>
      <c r="H38" s="55"/>
      <c r="I38" s="55"/>
      <c r="J38" s="55"/>
      <c r="K38" s="55"/>
      <c r="L38" s="55"/>
    </row>
    <row r="39" spans="1:13" x14ac:dyDescent="0.25">
      <c r="A39" s="55"/>
      <c r="B39" s="55"/>
      <c r="C39" s="55"/>
      <c r="D39" s="55"/>
      <c r="E39" s="55"/>
      <c r="F39" s="55"/>
      <c r="G39" s="55"/>
      <c r="H39" s="55"/>
      <c r="I39" s="55"/>
      <c r="J39" s="55"/>
      <c r="K39" s="55"/>
      <c r="L39" s="55"/>
    </row>
  </sheetData>
  <autoFilter ref="A6:L37"/>
  <mergeCells count="10">
    <mergeCell ref="L4:L5"/>
    <mergeCell ref="A2:L2"/>
    <mergeCell ref="A4:A5"/>
    <mergeCell ref="B4:B5"/>
    <mergeCell ref="C4:C5"/>
    <mergeCell ref="E4:E5"/>
    <mergeCell ref="F4:F5"/>
    <mergeCell ref="G4:H4"/>
    <mergeCell ref="A3:L3"/>
    <mergeCell ref="D4:D5"/>
  </mergeCells>
  <pageMargins left="0.7" right="0.7" top="0.75" bottom="0.75" header="0.3" footer="0.3"/>
  <pageSetup paperSize="9" scale="9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57"/>
  <sheetViews>
    <sheetView zoomScale="85" zoomScaleNormal="85" workbookViewId="0">
      <selection activeCell="E10" sqref="E10"/>
    </sheetView>
  </sheetViews>
  <sheetFormatPr defaultColWidth="8.85546875" defaultRowHeight="12.75" x14ac:dyDescent="0.2"/>
  <cols>
    <col min="1" max="1" width="5.140625" style="81" bestFit="1" customWidth="1"/>
    <col min="2" max="2" width="29" style="81" customWidth="1"/>
    <col min="3" max="3" width="7.85546875" style="81" customWidth="1"/>
    <col min="4" max="4" width="15.42578125" style="81" customWidth="1"/>
    <col min="5" max="5" width="6.7109375" style="81" customWidth="1"/>
    <col min="6" max="6" width="7.140625" style="81" bestFit="1" customWidth="1"/>
    <col min="7" max="7" width="8" style="81" customWidth="1"/>
    <col min="8" max="8" width="8" style="81" hidden="1" customWidth="1"/>
    <col min="9" max="9" width="8" style="81" customWidth="1"/>
    <col min="10" max="10" width="35.85546875" style="81" customWidth="1"/>
    <col min="11" max="11" width="8.85546875" style="81" hidden="1" customWidth="1"/>
    <col min="12" max="12" width="6.28515625" style="81" hidden="1" customWidth="1"/>
    <col min="13" max="15" width="9.42578125" style="81" customWidth="1"/>
    <col min="16" max="16" width="9.42578125" style="81" hidden="1" customWidth="1"/>
    <col min="17" max="17" width="9.42578125" style="81" customWidth="1"/>
    <col min="18" max="18" width="9.42578125" style="88" customWidth="1"/>
    <col min="19" max="19" width="9.42578125" style="81" customWidth="1"/>
    <col min="20" max="20" width="9.42578125" style="81" hidden="1" customWidth="1"/>
    <col min="21" max="21" width="15.140625" style="81" customWidth="1"/>
    <col min="22" max="22" width="9.42578125" style="81" customWidth="1"/>
    <col min="23" max="23" width="37.140625" style="87" hidden="1" customWidth="1"/>
    <col min="24" max="16384" width="8.85546875" style="81"/>
  </cols>
  <sheetData>
    <row r="1" spans="1:205" x14ac:dyDescent="0.2">
      <c r="A1" s="58" t="s">
        <v>446</v>
      </c>
      <c r="B1" s="1"/>
      <c r="C1" s="58"/>
      <c r="D1" s="1"/>
      <c r="E1" s="1"/>
      <c r="F1" s="1"/>
      <c r="G1" s="1"/>
      <c r="H1" s="1"/>
      <c r="I1" s="1"/>
      <c r="J1" s="1"/>
      <c r="K1" s="1"/>
      <c r="L1" s="1"/>
      <c r="M1" s="16"/>
      <c r="N1" s="16"/>
      <c r="O1" s="16"/>
      <c r="P1" s="16"/>
      <c r="Q1" s="16"/>
      <c r="R1" s="1"/>
      <c r="S1" s="16"/>
      <c r="T1" s="16"/>
      <c r="U1" s="16"/>
      <c r="V1" s="16"/>
      <c r="W1" s="64"/>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row>
    <row r="2" spans="1:205" x14ac:dyDescent="0.2">
      <c r="A2" s="249" t="s">
        <v>475</v>
      </c>
      <c r="B2" s="249"/>
      <c r="C2" s="249"/>
      <c r="D2" s="249"/>
      <c r="E2" s="249"/>
      <c r="F2" s="249"/>
      <c r="G2" s="249"/>
      <c r="H2" s="249"/>
      <c r="I2" s="249"/>
      <c r="J2" s="249"/>
      <c r="K2" s="249"/>
      <c r="L2" s="249"/>
      <c r="M2" s="249"/>
      <c r="N2" s="249"/>
      <c r="O2" s="249"/>
      <c r="P2" s="249"/>
      <c r="Q2" s="249"/>
      <c r="R2" s="249"/>
      <c r="S2" s="249"/>
      <c r="T2" s="249"/>
      <c r="U2" s="249"/>
      <c r="V2" s="249"/>
      <c r="W2" s="64"/>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row>
    <row r="3" spans="1:205" x14ac:dyDescent="0.2">
      <c r="A3" s="268" t="s">
        <v>447</v>
      </c>
      <c r="B3" s="268"/>
      <c r="C3" s="268"/>
      <c r="D3" s="268"/>
      <c r="E3" s="268"/>
      <c r="F3" s="268"/>
      <c r="G3" s="268"/>
      <c r="H3" s="268"/>
      <c r="I3" s="268"/>
      <c r="J3" s="268"/>
      <c r="K3" s="268"/>
      <c r="L3" s="268"/>
      <c r="M3" s="268"/>
      <c r="N3" s="268"/>
      <c r="O3" s="268"/>
      <c r="P3" s="268"/>
      <c r="Q3" s="268"/>
      <c r="R3" s="268"/>
      <c r="S3" s="268"/>
      <c r="T3" s="268"/>
      <c r="U3" s="268"/>
      <c r="V3" s="268"/>
      <c r="W3" s="64"/>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row>
    <row r="4" spans="1:205" s="46" customFormat="1" x14ac:dyDescent="0.25">
      <c r="A4" s="248" t="s">
        <v>1</v>
      </c>
      <c r="B4" s="248" t="s">
        <v>2</v>
      </c>
      <c r="C4" s="248" t="s">
        <v>422</v>
      </c>
      <c r="D4" s="248" t="s">
        <v>423</v>
      </c>
      <c r="E4" s="248" t="s">
        <v>3</v>
      </c>
      <c r="F4" s="254" t="s">
        <v>4</v>
      </c>
      <c r="G4" s="255"/>
      <c r="H4" s="248" t="s">
        <v>5</v>
      </c>
      <c r="I4" s="248"/>
      <c r="J4" s="248" t="s">
        <v>6</v>
      </c>
      <c r="K4" s="248" t="s">
        <v>7</v>
      </c>
      <c r="L4" s="250" t="s">
        <v>424</v>
      </c>
      <c r="M4" s="252" t="s">
        <v>425</v>
      </c>
      <c r="N4" s="252"/>
      <c r="O4" s="252"/>
      <c r="P4" s="252"/>
      <c r="Q4" s="252"/>
      <c r="R4" s="252"/>
      <c r="S4" s="252"/>
      <c r="T4" s="252"/>
      <c r="U4" s="252"/>
      <c r="V4" s="252"/>
      <c r="W4" s="248" t="s">
        <v>452</v>
      </c>
    </row>
    <row r="5" spans="1:205" s="46" customFormat="1" x14ac:dyDescent="0.25">
      <c r="A5" s="248"/>
      <c r="B5" s="248"/>
      <c r="C5" s="248"/>
      <c r="D5" s="248"/>
      <c r="E5" s="248"/>
      <c r="F5" s="254" t="s">
        <v>426</v>
      </c>
      <c r="G5" s="257"/>
      <c r="H5" s="250" t="s">
        <v>10</v>
      </c>
      <c r="I5" s="250" t="s">
        <v>11</v>
      </c>
      <c r="J5" s="248"/>
      <c r="K5" s="248"/>
      <c r="L5" s="256"/>
      <c r="M5" s="248" t="s">
        <v>427</v>
      </c>
      <c r="N5" s="248"/>
      <c r="O5" s="248" t="s">
        <v>455</v>
      </c>
      <c r="P5" s="248" t="s">
        <v>428</v>
      </c>
      <c r="Q5" s="248"/>
      <c r="R5" s="248" t="s">
        <v>429</v>
      </c>
      <c r="S5" s="248"/>
      <c r="T5" s="248" t="s">
        <v>7</v>
      </c>
      <c r="U5" s="248"/>
      <c r="V5" s="248"/>
      <c r="W5" s="248"/>
    </row>
    <row r="6" spans="1:205" s="46" customFormat="1" ht="63.75" x14ac:dyDescent="0.25">
      <c r="A6" s="248"/>
      <c r="B6" s="248"/>
      <c r="C6" s="248"/>
      <c r="D6" s="248"/>
      <c r="E6" s="248"/>
      <c r="F6" s="59" t="s">
        <v>430</v>
      </c>
      <c r="G6" s="59" t="s">
        <v>9</v>
      </c>
      <c r="H6" s="251"/>
      <c r="I6" s="251"/>
      <c r="J6" s="248"/>
      <c r="K6" s="248"/>
      <c r="L6" s="251"/>
      <c r="M6" s="59" t="s">
        <v>3</v>
      </c>
      <c r="N6" s="59" t="s">
        <v>431</v>
      </c>
      <c r="O6" s="248"/>
      <c r="P6" s="59" t="s">
        <v>432</v>
      </c>
      <c r="Q6" s="47" t="s">
        <v>433</v>
      </c>
      <c r="R6" s="59" t="s">
        <v>448</v>
      </c>
      <c r="S6" s="59" t="s">
        <v>434</v>
      </c>
      <c r="T6" s="59" t="s">
        <v>449</v>
      </c>
      <c r="U6" s="59" t="s">
        <v>435</v>
      </c>
      <c r="V6" s="59" t="s">
        <v>436</v>
      </c>
      <c r="W6" s="248"/>
    </row>
    <row r="7" spans="1:205" ht="38.25" x14ac:dyDescent="0.2">
      <c r="A7" s="5" t="s">
        <v>12</v>
      </c>
      <c r="B7" s="6" t="s">
        <v>13</v>
      </c>
      <c r="C7" s="5"/>
      <c r="D7" s="5"/>
      <c r="E7" s="5"/>
      <c r="F7" s="5"/>
      <c r="G7" s="5"/>
      <c r="H7" s="5"/>
      <c r="I7" s="5"/>
      <c r="J7" s="5"/>
      <c r="K7" s="5"/>
      <c r="L7" s="5"/>
      <c r="M7" s="5"/>
      <c r="N7" s="5"/>
      <c r="O7" s="5"/>
      <c r="P7" s="5"/>
      <c r="Q7" s="5"/>
      <c r="R7" s="5"/>
      <c r="S7" s="5"/>
      <c r="T7" s="5"/>
      <c r="U7" s="5"/>
      <c r="V7" s="5"/>
      <c r="W7" s="6"/>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row>
    <row r="8" spans="1:205" x14ac:dyDescent="0.2">
      <c r="A8" s="5" t="s">
        <v>14</v>
      </c>
      <c r="B8" s="6" t="s">
        <v>15</v>
      </c>
      <c r="C8" s="5"/>
      <c r="D8" s="5"/>
      <c r="E8" s="5"/>
      <c r="F8" s="5"/>
      <c r="G8" s="5"/>
      <c r="H8" s="5"/>
      <c r="I8" s="5"/>
      <c r="J8" s="5"/>
      <c r="K8" s="5"/>
      <c r="L8" s="5"/>
      <c r="M8" s="5" t="s">
        <v>476</v>
      </c>
      <c r="N8" s="5"/>
      <c r="O8" s="5"/>
      <c r="P8" s="5"/>
      <c r="Q8" s="5"/>
      <c r="R8" s="5"/>
      <c r="S8" s="5"/>
      <c r="T8" s="5"/>
      <c r="U8" s="5"/>
      <c r="V8" s="5"/>
      <c r="W8" s="6"/>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row>
    <row r="9" spans="1:205" ht="25.5" x14ac:dyDescent="0.2">
      <c r="A9" s="5" t="s">
        <v>16</v>
      </c>
      <c r="B9" s="6" t="s">
        <v>17</v>
      </c>
      <c r="C9" s="5"/>
      <c r="D9" s="5"/>
      <c r="E9" s="5"/>
      <c r="F9" s="5"/>
      <c r="G9" s="5"/>
      <c r="H9" s="5"/>
      <c r="I9" s="5"/>
      <c r="J9" s="5"/>
      <c r="K9" s="5"/>
      <c r="L9" s="5"/>
      <c r="M9" s="5" t="s">
        <v>476</v>
      </c>
      <c r="N9" s="5"/>
      <c r="O9" s="5"/>
      <c r="P9" s="5"/>
      <c r="Q9" s="5"/>
      <c r="R9" s="5"/>
      <c r="S9" s="5"/>
      <c r="T9" s="5"/>
      <c r="U9" s="5"/>
      <c r="V9" s="5"/>
      <c r="W9" s="6"/>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row>
    <row r="10" spans="1:205" ht="51" x14ac:dyDescent="0.2">
      <c r="A10" s="7">
        <v>1</v>
      </c>
      <c r="B10" s="12" t="s">
        <v>27</v>
      </c>
      <c r="C10" s="7" t="s">
        <v>19</v>
      </c>
      <c r="D10" s="7" t="s">
        <v>28</v>
      </c>
      <c r="E10" s="13">
        <v>9.32</v>
      </c>
      <c r="F10" s="13"/>
      <c r="G10" s="9">
        <v>0.1</v>
      </c>
      <c r="H10" s="7" t="s">
        <v>22</v>
      </c>
      <c r="I10" s="7" t="s">
        <v>23</v>
      </c>
      <c r="J10" s="12" t="s">
        <v>29</v>
      </c>
      <c r="K10" s="11" t="s">
        <v>25</v>
      </c>
      <c r="L10" s="11" t="s">
        <v>26</v>
      </c>
      <c r="M10" s="13">
        <f>E10-0.02</f>
        <v>9.3000000000000007</v>
      </c>
      <c r="N10" s="7">
        <v>0.99</v>
      </c>
      <c r="O10" s="7"/>
      <c r="P10" s="7"/>
      <c r="Q10" s="7"/>
      <c r="R10" s="7" t="s">
        <v>450</v>
      </c>
      <c r="S10" s="7"/>
      <c r="T10" s="7"/>
      <c r="U10" s="12" t="s">
        <v>462</v>
      </c>
      <c r="V10" s="7"/>
      <c r="W10" s="12" t="s">
        <v>462</v>
      </c>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row>
    <row r="11" spans="1:205" ht="114.75" x14ac:dyDescent="0.2">
      <c r="A11" s="7">
        <v>2</v>
      </c>
      <c r="B11" s="12" t="s">
        <v>30</v>
      </c>
      <c r="C11" s="7" t="s">
        <v>31</v>
      </c>
      <c r="D11" s="7" t="s">
        <v>28</v>
      </c>
      <c r="E11" s="7">
        <v>0.57999999999999996</v>
      </c>
      <c r="F11" s="9"/>
      <c r="G11" s="9">
        <v>0.12</v>
      </c>
      <c r="H11" s="7" t="s">
        <v>22</v>
      </c>
      <c r="I11" s="7" t="s">
        <v>32</v>
      </c>
      <c r="J11" s="12" t="s">
        <v>33</v>
      </c>
      <c r="K11" s="11" t="s">
        <v>25</v>
      </c>
      <c r="L11" s="11" t="s">
        <v>26</v>
      </c>
      <c r="M11" s="9">
        <v>0.46</v>
      </c>
      <c r="N11" s="75">
        <v>0.79300000000000004</v>
      </c>
      <c r="O11" s="7"/>
      <c r="P11" s="7"/>
      <c r="Q11" s="7"/>
      <c r="R11" s="7" t="s">
        <v>450</v>
      </c>
      <c r="S11" s="7"/>
      <c r="T11" s="7"/>
      <c r="U11" s="12" t="s">
        <v>463</v>
      </c>
      <c r="V11" s="7"/>
      <c r="W11" s="12" t="s">
        <v>463</v>
      </c>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row>
    <row r="12" spans="1:205" ht="76.5" x14ac:dyDescent="0.2">
      <c r="A12" s="7">
        <v>3</v>
      </c>
      <c r="B12" s="8" t="s">
        <v>34</v>
      </c>
      <c r="C12" s="14" t="s">
        <v>35</v>
      </c>
      <c r="D12" s="14" t="s">
        <v>28</v>
      </c>
      <c r="E12" s="9">
        <v>2.5</v>
      </c>
      <c r="F12" s="9"/>
      <c r="G12" s="9">
        <v>2</v>
      </c>
      <c r="H12" s="7" t="s">
        <v>22</v>
      </c>
      <c r="I12" s="14" t="s">
        <v>36</v>
      </c>
      <c r="J12" s="8" t="s">
        <v>37</v>
      </c>
      <c r="K12" s="11" t="s">
        <v>25</v>
      </c>
      <c r="L12" s="11" t="s">
        <v>26</v>
      </c>
      <c r="M12" s="7">
        <v>0</v>
      </c>
      <c r="N12" s="9">
        <v>0</v>
      </c>
      <c r="O12" s="7"/>
      <c r="P12" s="7"/>
      <c r="Q12" s="7"/>
      <c r="R12" s="7" t="s">
        <v>450</v>
      </c>
      <c r="S12" s="7"/>
      <c r="T12" s="7"/>
      <c r="U12" s="12" t="s">
        <v>464</v>
      </c>
      <c r="V12" s="7"/>
      <c r="W12" s="12" t="s">
        <v>464</v>
      </c>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row>
    <row r="13" spans="1:205" ht="38.25" x14ac:dyDescent="0.2">
      <c r="A13" s="7">
        <v>4</v>
      </c>
      <c r="B13" s="12" t="s">
        <v>46</v>
      </c>
      <c r="C13" s="7" t="s">
        <v>47</v>
      </c>
      <c r="D13" s="7" t="s">
        <v>28</v>
      </c>
      <c r="E13" s="13">
        <v>1</v>
      </c>
      <c r="F13" s="13">
        <v>1</v>
      </c>
      <c r="G13" s="9">
        <v>1</v>
      </c>
      <c r="H13" s="7" t="s">
        <v>22</v>
      </c>
      <c r="I13" s="7" t="s">
        <v>32</v>
      </c>
      <c r="J13" s="12" t="s">
        <v>48</v>
      </c>
      <c r="K13" s="11" t="s">
        <v>25</v>
      </c>
      <c r="L13" s="11" t="s">
        <v>26</v>
      </c>
      <c r="M13" s="7">
        <v>0</v>
      </c>
      <c r="N13" s="7">
        <v>0</v>
      </c>
      <c r="O13" s="7"/>
      <c r="P13" s="7"/>
      <c r="Q13" s="7"/>
      <c r="R13" s="7" t="s">
        <v>450</v>
      </c>
      <c r="S13" s="7"/>
      <c r="T13" s="7"/>
      <c r="U13" s="12" t="s">
        <v>451</v>
      </c>
      <c r="V13" s="7"/>
      <c r="W13" s="12" t="s">
        <v>451</v>
      </c>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row>
    <row r="14" spans="1:205" ht="38.25" x14ac:dyDescent="0.2">
      <c r="A14" s="7">
        <v>5</v>
      </c>
      <c r="B14" s="12" t="s">
        <v>49</v>
      </c>
      <c r="C14" s="7" t="s">
        <v>50</v>
      </c>
      <c r="D14" s="7" t="s">
        <v>28</v>
      </c>
      <c r="E14" s="7">
        <v>0.7</v>
      </c>
      <c r="F14" s="7"/>
      <c r="G14" s="9">
        <v>0.7</v>
      </c>
      <c r="H14" s="7" t="s">
        <v>22</v>
      </c>
      <c r="I14" s="7" t="s">
        <v>51</v>
      </c>
      <c r="J14" s="12" t="s">
        <v>52</v>
      </c>
      <c r="K14" s="11" t="s">
        <v>25</v>
      </c>
      <c r="L14" s="11" t="s">
        <v>26</v>
      </c>
      <c r="M14" s="7">
        <v>0</v>
      </c>
      <c r="N14" s="7">
        <v>0</v>
      </c>
      <c r="O14" s="7"/>
      <c r="P14" s="7"/>
      <c r="Q14" s="7"/>
      <c r="R14" s="7" t="s">
        <v>450</v>
      </c>
      <c r="S14" s="7"/>
      <c r="T14" s="7"/>
      <c r="U14" s="12" t="s">
        <v>451</v>
      </c>
      <c r="V14" s="7"/>
      <c r="W14" s="12" t="s">
        <v>451</v>
      </c>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row>
    <row r="15" spans="1:205" ht="63.75" x14ac:dyDescent="0.2">
      <c r="A15" s="7">
        <v>6</v>
      </c>
      <c r="B15" s="12" t="s">
        <v>62</v>
      </c>
      <c r="C15" s="7" t="s">
        <v>50</v>
      </c>
      <c r="D15" s="7" t="s">
        <v>63</v>
      </c>
      <c r="E15" s="13">
        <v>1</v>
      </c>
      <c r="F15" s="13"/>
      <c r="G15" s="9">
        <v>1</v>
      </c>
      <c r="H15" s="7" t="s">
        <v>22</v>
      </c>
      <c r="I15" s="7" t="s">
        <v>42</v>
      </c>
      <c r="J15" s="12" t="s">
        <v>64</v>
      </c>
      <c r="K15" s="11" t="s">
        <v>25</v>
      </c>
      <c r="L15" s="11" t="s">
        <v>26</v>
      </c>
      <c r="M15" s="7">
        <v>1</v>
      </c>
      <c r="N15" s="68">
        <v>1</v>
      </c>
      <c r="O15" s="7" t="s">
        <v>450</v>
      </c>
      <c r="P15" s="7"/>
      <c r="Q15" s="7"/>
      <c r="R15" s="7"/>
      <c r="S15" s="7"/>
      <c r="T15" s="7"/>
      <c r="U15" s="12"/>
      <c r="V15" s="7"/>
      <c r="W15" s="12" t="s">
        <v>456</v>
      </c>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row>
    <row r="16" spans="1:205" ht="63.75" x14ac:dyDescent="0.2">
      <c r="A16" s="7">
        <v>7</v>
      </c>
      <c r="B16" s="12" t="s">
        <v>65</v>
      </c>
      <c r="C16" s="7" t="s">
        <v>50</v>
      </c>
      <c r="D16" s="7" t="s">
        <v>63</v>
      </c>
      <c r="E16" s="13">
        <v>1.6</v>
      </c>
      <c r="F16" s="13"/>
      <c r="G16" s="9">
        <v>1.6</v>
      </c>
      <c r="H16" s="7" t="s">
        <v>22</v>
      </c>
      <c r="I16" s="7" t="s">
        <v>23</v>
      </c>
      <c r="J16" s="12" t="s">
        <v>66</v>
      </c>
      <c r="K16" s="11" t="s">
        <v>25</v>
      </c>
      <c r="L16" s="11" t="s">
        <v>26</v>
      </c>
      <c r="M16" s="7">
        <v>1.6</v>
      </c>
      <c r="N16" s="68">
        <v>1</v>
      </c>
      <c r="O16" s="7"/>
      <c r="P16" s="7"/>
      <c r="Q16" s="7"/>
      <c r="R16" s="7" t="s">
        <v>450</v>
      </c>
      <c r="S16" s="7"/>
      <c r="T16" s="7"/>
      <c r="U16" s="12" t="s">
        <v>453</v>
      </c>
      <c r="V16" s="7"/>
      <c r="W16" s="12" t="s">
        <v>453</v>
      </c>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row>
    <row r="17" spans="1:245" ht="63.75" x14ac:dyDescent="0.2">
      <c r="A17" s="7">
        <v>8</v>
      </c>
      <c r="B17" s="12" t="s">
        <v>71</v>
      </c>
      <c r="C17" s="7" t="s">
        <v>50</v>
      </c>
      <c r="D17" s="7" t="s">
        <v>63</v>
      </c>
      <c r="E17" s="13">
        <v>1</v>
      </c>
      <c r="F17" s="13"/>
      <c r="G17" s="9">
        <v>1</v>
      </c>
      <c r="H17" s="7" t="s">
        <v>22</v>
      </c>
      <c r="I17" s="7" t="s">
        <v>72</v>
      </c>
      <c r="J17" s="12" t="s">
        <v>73</v>
      </c>
      <c r="K17" s="11" t="s">
        <v>25</v>
      </c>
      <c r="L17" s="11" t="s">
        <v>26</v>
      </c>
      <c r="M17" s="7">
        <v>0</v>
      </c>
      <c r="N17" s="7">
        <v>0</v>
      </c>
      <c r="O17" s="7"/>
      <c r="P17" s="7"/>
      <c r="Q17" s="7"/>
      <c r="R17" s="7" t="s">
        <v>450</v>
      </c>
      <c r="S17" s="7"/>
      <c r="T17" s="7"/>
      <c r="U17" s="12" t="s">
        <v>454</v>
      </c>
      <c r="V17" s="7"/>
      <c r="W17" s="12" t="s">
        <v>454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row>
    <row r="18" spans="1:245" ht="76.5" x14ac:dyDescent="0.2">
      <c r="A18" s="7">
        <v>9</v>
      </c>
      <c r="B18" s="12" t="s">
        <v>74</v>
      </c>
      <c r="C18" s="7" t="s">
        <v>50</v>
      </c>
      <c r="D18" s="7" t="s">
        <v>63</v>
      </c>
      <c r="E18" s="13">
        <v>0.9</v>
      </c>
      <c r="F18" s="13"/>
      <c r="G18" s="9">
        <v>0.9</v>
      </c>
      <c r="H18" s="7" t="s">
        <v>22</v>
      </c>
      <c r="I18" s="7" t="s">
        <v>75</v>
      </c>
      <c r="J18" s="12" t="s">
        <v>76</v>
      </c>
      <c r="K18" s="11" t="s">
        <v>25</v>
      </c>
      <c r="L18" s="11" t="s">
        <v>26</v>
      </c>
      <c r="M18" s="7">
        <v>0.9</v>
      </c>
      <c r="N18" s="68">
        <v>1</v>
      </c>
      <c r="O18" s="7" t="s">
        <v>450</v>
      </c>
      <c r="P18" s="7"/>
      <c r="Q18" s="7"/>
      <c r="R18" s="7"/>
      <c r="S18" s="7"/>
      <c r="T18" s="7"/>
      <c r="U18" s="12"/>
      <c r="V18" s="7"/>
      <c r="W18" s="12" t="s">
        <v>456</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row>
    <row r="19" spans="1:245" ht="76.5" x14ac:dyDescent="0.2">
      <c r="A19" s="7">
        <v>10</v>
      </c>
      <c r="B19" s="12" t="s">
        <v>80</v>
      </c>
      <c r="C19" s="7" t="s">
        <v>31</v>
      </c>
      <c r="D19" s="7" t="s">
        <v>81</v>
      </c>
      <c r="E19" s="7">
        <v>4.5999999999999996</v>
      </c>
      <c r="F19" s="7">
        <v>3</v>
      </c>
      <c r="G19" s="7">
        <v>4.5999999999999996</v>
      </c>
      <c r="H19" s="12" t="s">
        <v>82</v>
      </c>
      <c r="I19" s="7" t="s">
        <v>83</v>
      </c>
      <c r="J19" s="12" t="s">
        <v>84</v>
      </c>
      <c r="K19" s="11" t="s">
        <v>25</v>
      </c>
      <c r="L19" s="11" t="s">
        <v>26</v>
      </c>
      <c r="M19" s="12">
        <v>0</v>
      </c>
      <c r="N19" s="12">
        <v>0</v>
      </c>
      <c r="O19" s="12"/>
      <c r="P19" s="12"/>
      <c r="Q19" s="12"/>
      <c r="R19" s="7" t="s">
        <v>450</v>
      </c>
      <c r="S19" s="12"/>
      <c r="T19" s="12"/>
      <c r="U19" s="12" t="s">
        <v>457</v>
      </c>
      <c r="V19" s="12"/>
      <c r="W19" s="12" t="s">
        <v>457</v>
      </c>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row>
    <row r="20" spans="1:245" ht="38.25" x14ac:dyDescent="0.2">
      <c r="A20" s="7">
        <v>11</v>
      </c>
      <c r="B20" s="8" t="s">
        <v>90</v>
      </c>
      <c r="C20" s="14" t="s">
        <v>91</v>
      </c>
      <c r="D20" s="14" t="s">
        <v>81</v>
      </c>
      <c r="E20" s="14">
        <v>1.1499999999999999</v>
      </c>
      <c r="F20" s="14"/>
      <c r="G20" s="14">
        <v>1.1499999999999999</v>
      </c>
      <c r="H20" s="14" t="s">
        <v>82</v>
      </c>
      <c r="I20" s="14" t="s">
        <v>58</v>
      </c>
      <c r="J20" s="8" t="s">
        <v>92</v>
      </c>
      <c r="K20" s="11" t="s">
        <v>25</v>
      </c>
      <c r="L20" s="11" t="s">
        <v>26</v>
      </c>
      <c r="M20" s="12">
        <v>0</v>
      </c>
      <c r="N20" s="12">
        <v>0</v>
      </c>
      <c r="O20" s="12"/>
      <c r="P20" s="12"/>
      <c r="Q20" s="12"/>
      <c r="R20" s="7" t="s">
        <v>450</v>
      </c>
      <c r="S20" s="12"/>
      <c r="T20" s="12"/>
      <c r="U20" s="12" t="s">
        <v>457</v>
      </c>
      <c r="V20" s="12"/>
      <c r="W20" s="12" t="s">
        <v>457</v>
      </c>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row>
    <row r="21" spans="1:245" ht="38.25" x14ac:dyDescent="0.2">
      <c r="A21" s="7">
        <v>12</v>
      </c>
      <c r="B21" s="8" t="s">
        <v>108</v>
      </c>
      <c r="C21" s="14" t="s">
        <v>35</v>
      </c>
      <c r="D21" s="14" t="s">
        <v>28</v>
      </c>
      <c r="E21" s="9">
        <v>7.6</v>
      </c>
      <c r="F21" s="9"/>
      <c r="G21" s="9">
        <v>1.1000000000000001</v>
      </c>
      <c r="H21" s="7" t="s">
        <v>22</v>
      </c>
      <c r="I21" s="14" t="s">
        <v>109</v>
      </c>
      <c r="J21" s="8" t="s">
        <v>110</v>
      </c>
      <c r="K21" s="14" t="s">
        <v>25</v>
      </c>
      <c r="L21" s="14" t="s">
        <v>26</v>
      </c>
      <c r="M21" s="9">
        <f>E21-G21</f>
        <v>6.5</v>
      </c>
      <c r="N21" s="75">
        <v>0.85499999999999998</v>
      </c>
      <c r="O21" s="7"/>
      <c r="P21" s="7"/>
      <c r="Q21" s="7"/>
      <c r="R21" s="7" t="s">
        <v>450</v>
      </c>
      <c r="S21" s="7"/>
      <c r="T21" s="7"/>
      <c r="U21" s="12" t="s">
        <v>465</v>
      </c>
      <c r="V21" s="7"/>
      <c r="W21" s="12" t="s">
        <v>465</v>
      </c>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row>
    <row r="22" spans="1:245" ht="97.15" customHeight="1" x14ac:dyDescent="0.2">
      <c r="A22" s="7">
        <v>13</v>
      </c>
      <c r="B22" s="12" t="s">
        <v>111</v>
      </c>
      <c r="C22" s="7" t="s">
        <v>31</v>
      </c>
      <c r="D22" s="7" t="s">
        <v>112</v>
      </c>
      <c r="E22" s="7">
        <v>13.2</v>
      </c>
      <c r="F22" s="7"/>
      <c r="G22" s="9">
        <v>1.1000000000000001</v>
      </c>
      <c r="H22" s="7" t="s">
        <v>22</v>
      </c>
      <c r="I22" s="7" t="s">
        <v>113</v>
      </c>
      <c r="J22" s="12" t="s">
        <v>114</v>
      </c>
      <c r="K22" s="14" t="s">
        <v>25</v>
      </c>
      <c r="L22" s="14" t="s">
        <v>26</v>
      </c>
      <c r="M22" s="7">
        <f>E22-0.17</f>
        <v>13.03</v>
      </c>
      <c r="N22" s="75">
        <v>0.98699999999999999</v>
      </c>
      <c r="O22" s="7"/>
      <c r="P22" s="7"/>
      <c r="Q22" s="7"/>
      <c r="R22" s="7" t="s">
        <v>450</v>
      </c>
      <c r="S22" s="7"/>
      <c r="T22" s="7"/>
      <c r="U22" s="12" t="s">
        <v>466</v>
      </c>
      <c r="V22" s="7"/>
      <c r="W22" s="12" t="s">
        <v>466</v>
      </c>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row>
    <row r="23" spans="1:245" s="82" customFormat="1" ht="112.15" customHeight="1" x14ac:dyDescent="0.25">
      <c r="A23" s="7">
        <v>14</v>
      </c>
      <c r="B23" s="12" t="s">
        <v>132</v>
      </c>
      <c r="C23" s="7" t="s">
        <v>50</v>
      </c>
      <c r="D23" s="7" t="s">
        <v>81</v>
      </c>
      <c r="E23" s="7">
        <v>0.6</v>
      </c>
      <c r="F23" s="7">
        <v>0.6</v>
      </c>
      <c r="G23" s="7">
        <v>0.6</v>
      </c>
      <c r="H23" s="7" t="s">
        <v>82</v>
      </c>
      <c r="I23" s="7" t="s">
        <v>32</v>
      </c>
      <c r="J23" s="12" t="s">
        <v>133</v>
      </c>
      <c r="K23" s="7" t="s">
        <v>25</v>
      </c>
      <c r="L23" s="7" t="s">
        <v>26</v>
      </c>
      <c r="M23" s="7">
        <v>0.6</v>
      </c>
      <c r="N23" s="68">
        <v>1</v>
      </c>
      <c r="O23" s="7"/>
      <c r="P23" s="7"/>
      <c r="Q23" s="7"/>
      <c r="R23" s="7" t="s">
        <v>450</v>
      </c>
      <c r="S23" s="7"/>
      <c r="T23" s="7"/>
      <c r="U23" s="12" t="s">
        <v>459</v>
      </c>
      <c r="V23" s="7"/>
      <c r="W23" s="12" t="s">
        <v>459</v>
      </c>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row>
    <row r="24" spans="1:245" ht="97.9" customHeight="1" x14ac:dyDescent="0.2">
      <c r="A24" s="7">
        <v>15</v>
      </c>
      <c r="B24" s="12" t="s">
        <v>136</v>
      </c>
      <c r="C24" s="7" t="s">
        <v>50</v>
      </c>
      <c r="D24" s="7" t="s">
        <v>81</v>
      </c>
      <c r="E24" s="7">
        <v>0.52</v>
      </c>
      <c r="F24" s="7">
        <v>0.52</v>
      </c>
      <c r="G24" s="7">
        <v>0.52</v>
      </c>
      <c r="H24" s="7" t="s">
        <v>82</v>
      </c>
      <c r="I24" s="7" t="s">
        <v>88</v>
      </c>
      <c r="J24" s="12" t="s">
        <v>137</v>
      </c>
      <c r="K24" s="7" t="s">
        <v>25</v>
      </c>
      <c r="L24" s="7" t="s">
        <v>26</v>
      </c>
      <c r="M24" s="7">
        <v>0.52</v>
      </c>
      <c r="N24" s="68">
        <v>1</v>
      </c>
      <c r="O24" s="7"/>
      <c r="P24" s="7"/>
      <c r="Q24" s="7"/>
      <c r="R24" s="7" t="s">
        <v>450</v>
      </c>
      <c r="S24" s="7"/>
      <c r="T24" s="7"/>
      <c r="U24" s="12" t="s">
        <v>459</v>
      </c>
      <c r="V24" s="7"/>
      <c r="W24" s="12" t="s">
        <v>459</v>
      </c>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row>
    <row r="25" spans="1:245" ht="101.45" customHeight="1" x14ac:dyDescent="0.2">
      <c r="A25" s="7">
        <v>16</v>
      </c>
      <c r="B25" s="12" t="s">
        <v>138</v>
      </c>
      <c r="C25" s="7" t="s">
        <v>50</v>
      </c>
      <c r="D25" s="7" t="s">
        <v>81</v>
      </c>
      <c r="E25" s="7">
        <v>0.4</v>
      </c>
      <c r="F25" s="7">
        <v>0.4</v>
      </c>
      <c r="G25" s="7">
        <v>0.4</v>
      </c>
      <c r="H25" s="7" t="s">
        <v>82</v>
      </c>
      <c r="I25" s="7" t="s">
        <v>32</v>
      </c>
      <c r="J25" s="12" t="s">
        <v>139</v>
      </c>
      <c r="K25" s="7" t="s">
        <v>25</v>
      </c>
      <c r="L25" s="7" t="s">
        <v>26</v>
      </c>
      <c r="M25" s="7">
        <v>0.4</v>
      </c>
      <c r="N25" s="68">
        <v>1</v>
      </c>
      <c r="O25" s="7"/>
      <c r="P25" s="7"/>
      <c r="Q25" s="7"/>
      <c r="R25" s="7" t="s">
        <v>450</v>
      </c>
      <c r="S25" s="7"/>
      <c r="T25" s="7"/>
      <c r="U25" s="12" t="s">
        <v>459</v>
      </c>
      <c r="V25" s="7"/>
      <c r="W25" s="12" t="s">
        <v>459</v>
      </c>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row>
    <row r="26" spans="1:245" ht="114.75" x14ac:dyDescent="0.2">
      <c r="A26" s="7">
        <v>17</v>
      </c>
      <c r="B26" s="12" t="s">
        <v>140</v>
      </c>
      <c r="C26" s="7" t="s">
        <v>50</v>
      </c>
      <c r="D26" s="7" t="s">
        <v>81</v>
      </c>
      <c r="E26" s="7">
        <v>1.6</v>
      </c>
      <c r="F26" s="7">
        <v>1.6</v>
      </c>
      <c r="G26" s="7">
        <v>1.6</v>
      </c>
      <c r="H26" s="7" t="s">
        <v>82</v>
      </c>
      <c r="I26" s="7" t="s">
        <v>88</v>
      </c>
      <c r="J26" s="12" t="s">
        <v>141</v>
      </c>
      <c r="K26" s="7" t="s">
        <v>25</v>
      </c>
      <c r="L26" s="7" t="s">
        <v>26</v>
      </c>
      <c r="M26" s="7">
        <v>1.6</v>
      </c>
      <c r="N26" s="68">
        <v>1</v>
      </c>
      <c r="O26" s="7"/>
      <c r="P26" s="7"/>
      <c r="Q26" s="7"/>
      <c r="R26" s="7" t="s">
        <v>450</v>
      </c>
      <c r="S26" s="7"/>
      <c r="T26" s="7"/>
      <c r="U26" s="12" t="s">
        <v>459</v>
      </c>
      <c r="V26" s="7"/>
      <c r="W26" s="12" t="s">
        <v>459</v>
      </c>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row>
    <row r="27" spans="1:245" ht="114.75" x14ac:dyDescent="0.2">
      <c r="A27" s="7">
        <v>18</v>
      </c>
      <c r="B27" s="12" t="s">
        <v>144</v>
      </c>
      <c r="C27" s="7" t="s">
        <v>31</v>
      </c>
      <c r="D27" s="7" t="s">
        <v>81</v>
      </c>
      <c r="E27" s="7">
        <v>1</v>
      </c>
      <c r="F27" s="7">
        <v>0.22</v>
      </c>
      <c r="G27" s="7">
        <v>1</v>
      </c>
      <c r="H27" s="7" t="s">
        <v>82</v>
      </c>
      <c r="I27" s="7" t="s">
        <v>32</v>
      </c>
      <c r="J27" s="12" t="s">
        <v>145</v>
      </c>
      <c r="K27" s="7" t="s">
        <v>25</v>
      </c>
      <c r="L27" s="7" t="s">
        <v>26</v>
      </c>
      <c r="M27" s="17">
        <v>1</v>
      </c>
      <c r="N27" s="69">
        <v>1</v>
      </c>
      <c r="O27" s="17" t="s">
        <v>450</v>
      </c>
      <c r="P27" s="17"/>
      <c r="Q27" s="17"/>
      <c r="R27" s="7"/>
      <c r="S27" s="17"/>
      <c r="T27" s="17"/>
      <c r="U27" s="12"/>
      <c r="V27" s="17"/>
      <c r="W27" s="12" t="s">
        <v>456</v>
      </c>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row>
    <row r="28" spans="1:245" ht="114.75" x14ac:dyDescent="0.2">
      <c r="A28" s="7">
        <v>19</v>
      </c>
      <c r="B28" s="12" t="s">
        <v>146</v>
      </c>
      <c r="C28" s="7" t="s">
        <v>31</v>
      </c>
      <c r="D28" s="7" t="s">
        <v>81</v>
      </c>
      <c r="E28" s="7">
        <v>17.89</v>
      </c>
      <c r="F28" s="7">
        <v>8.6</v>
      </c>
      <c r="G28" s="7">
        <v>17.89</v>
      </c>
      <c r="H28" s="7" t="s">
        <v>82</v>
      </c>
      <c r="I28" s="7" t="s">
        <v>147</v>
      </c>
      <c r="J28" s="12" t="s">
        <v>148</v>
      </c>
      <c r="K28" s="7" t="s">
        <v>25</v>
      </c>
      <c r="L28" s="7" t="s">
        <v>26</v>
      </c>
      <c r="M28" s="7">
        <v>4.37</v>
      </c>
      <c r="N28" s="75">
        <v>4.0899999999999999E-2</v>
      </c>
      <c r="O28" s="7"/>
      <c r="P28" s="7"/>
      <c r="Q28" s="7"/>
      <c r="R28" s="7" t="s">
        <v>450</v>
      </c>
      <c r="S28" s="7"/>
      <c r="T28" s="7"/>
      <c r="U28" s="7" t="s">
        <v>467</v>
      </c>
      <c r="V28" s="7"/>
      <c r="W28" s="7" t="s">
        <v>467</v>
      </c>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row>
    <row r="29" spans="1:245" ht="140.25" x14ac:dyDescent="0.2">
      <c r="A29" s="7">
        <v>20</v>
      </c>
      <c r="B29" s="12" t="s">
        <v>149</v>
      </c>
      <c r="C29" s="7" t="s">
        <v>31</v>
      </c>
      <c r="D29" s="7" t="s">
        <v>81</v>
      </c>
      <c r="E29" s="7">
        <v>20</v>
      </c>
      <c r="F29" s="7"/>
      <c r="G29" s="7">
        <v>20</v>
      </c>
      <c r="H29" s="7" t="s">
        <v>82</v>
      </c>
      <c r="I29" s="7" t="s">
        <v>75</v>
      </c>
      <c r="J29" s="12" t="s">
        <v>421</v>
      </c>
      <c r="K29" s="7" t="s">
        <v>25</v>
      </c>
      <c r="L29" s="7" t="s">
        <v>26</v>
      </c>
      <c r="M29" s="7">
        <v>0</v>
      </c>
      <c r="N29" s="7">
        <v>0</v>
      </c>
      <c r="O29" s="7"/>
      <c r="P29" s="7"/>
      <c r="Q29" s="7"/>
      <c r="R29" s="7" t="s">
        <v>450</v>
      </c>
      <c r="S29" s="7"/>
      <c r="T29" s="7"/>
      <c r="U29" s="76" t="s">
        <v>480</v>
      </c>
      <c r="V29" s="7" t="s">
        <v>477</v>
      </c>
      <c r="W29" s="76" t="s">
        <v>468</v>
      </c>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row>
    <row r="30" spans="1:245" ht="25.5" x14ac:dyDescent="0.2">
      <c r="A30" s="5" t="s">
        <v>158</v>
      </c>
      <c r="B30" s="6" t="s">
        <v>159</v>
      </c>
      <c r="C30" s="5"/>
      <c r="D30" s="5"/>
      <c r="E30" s="5"/>
      <c r="F30" s="5"/>
      <c r="G30" s="5"/>
      <c r="H30" s="5"/>
      <c r="I30" s="5"/>
      <c r="J30" s="5"/>
      <c r="K30" s="5"/>
      <c r="L30" s="5"/>
      <c r="M30" s="5" t="s">
        <v>476</v>
      </c>
      <c r="N30" s="5"/>
      <c r="O30" s="5"/>
      <c r="P30" s="5"/>
      <c r="Q30" s="5"/>
      <c r="R30" s="5"/>
      <c r="S30" s="5"/>
      <c r="T30" s="5"/>
      <c r="U30" s="6"/>
      <c r="V30" s="5"/>
      <c r="W30" s="6"/>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row>
    <row r="31" spans="1:245" ht="38.25" x14ac:dyDescent="0.2">
      <c r="A31" s="7">
        <v>1</v>
      </c>
      <c r="B31" s="17" t="s">
        <v>160</v>
      </c>
      <c r="C31" s="7" t="s">
        <v>161</v>
      </c>
      <c r="D31" s="7" t="s">
        <v>162</v>
      </c>
      <c r="E31" s="18">
        <v>0.9</v>
      </c>
      <c r="F31" s="18">
        <v>0.9</v>
      </c>
      <c r="G31" s="18">
        <v>0.9</v>
      </c>
      <c r="H31" s="7" t="s">
        <v>82</v>
      </c>
      <c r="I31" s="14" t="s">
        <v>98</v>
      </c>
      <c r="J31" s="17" t="s">
        <v>163</v>
      </c>
      <c r="K31" s="7" t="s">
        <v>25</v>
      </c>
      <c r="L31" s="7" t="s">
        <v>26</v>
      </c>
      <c r="M31" s="7">
        <v>0</v>
      </c>
      <c r="N31" s="7">
        <v>0</v>
      </c>
      <c r="O31" s="7"/>
      <c r="P31" s="7"/>
      <c r="Q31" s="7"/>
      <c r="R31" s="7" t="s">
        <v>450</v>
      </c>
      <c r="S31" s="7"/>
      <c r="T31" s="7"/>
      <c r="U31" s="12" t="s">
        <v>451</v>
      </c>
      <c r="V31" s="7"/>
      <c r="W31" s="12" t="s">
        <v>451</v>
      </c>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x14ac:dyDescent="0.2">
      <c r="A32" s="5" t="s">
        <v>166</v>
      </c>
      <c r="B32" s="6" t="s">
        <v>167</v>
      </c>
      <c r="C32" s="5"/>
      <c r="D32" s="5"/>
      <c r="E32" s="5"/>
      <c r="F32" s="5"/>
      <c r="G32" s="5"/>
      <c r="H32" s="5"/>
      <c r="I32" s="5"/>
      <c r="J32" s="5"/>
      <c r="K32" s="5"/>
      <c r="L32" s="5"/>
      <c r="M32" s="5" t="s">
        <v>476</v>
      </c>
      <c r="N32" s="5"/>
      <c r="O32" s="5"/>
      <c r="P32" s="5"/>
      <c r="Q32" s="5"/>
      <c r="R32" s="5"/>
      <c r="S32" s="5"/>
      <c r="T32" s="5"/>
      <c r="U32" s="6"/>
      <c r="V32" s="5"/>
      <c r="W32" s="6"/>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row>
    <row r="33" spans="1:205" ht="25.5" x14ac:dyDescent="0.2">
      <c r="A33" s="5" t="s">
        <v>184</v>
      </c>
      <c r="B33" s="6" t="s">
        <v>159</v>
      </c>
      <c r="C33" s="5"/>
      <c r="D33" s="5"/>
      <c r="E33" s="5"/>
      <c r="F33" s="5"/>
      <c r="G33" s="5"/>
      <c r="H33" s="5"/>
      <c r="I33" s="5"/>
      <c r="J33" s="5"/>
      <c r="K33" s="5"/>
      <c r="L33" s="5"/>
      <c r="M33" s="5" t="s">
        <v>476</v>
      </c>
      <c r="N33" s="5"/>
      <c r="O33" s="5"/>
      <c r="P33" s="5"/>
      <c r="Q33" s="5"/>
      <c r="R33" s="5"/>
      <c r="S33" s="5"/>
      <c r="T33" s="5"/>
      <c r="U33" s="6"/>
      <c r="V33" s="5"/>
      <c r="W33" s="6"/>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row>
    <row r="34" spans="1:205" ht="51" x14ac:dyDescent="0.2">
      <c r="A34" s="7">
        <v>1</v>
      </c>
      <c r="B34" s="12" t="s">
        <v>200</v>
      </c>
      <c r="C34" s="7" t="s">
        <v>31</v>
      </c>
      <c r="D34" s="7" t="s">
        <v>162</v>
      </c>
      <c r="E34" s="7">
        <v>1.44</v>
      </c>
      <c r="F34" s="7">
        <v>0.8</v>
      </c>
      <c r="G34" s="7">
        <v>0.8</v>
      </c>
      <c r="H34" s="7" t="s">
        <v>82</v>
      </c>
      <c r="I34" s="7" t="s">
        <v>106</v>
      </c>
      <c r="J34" s="12" t="s">
        <v>201</v>
      </c>
      <c r="K34" s="7" t="s">
        <v>25</v>
      </c>
      <c r="L34" s="7" t="s">
        <v>171</v>
      </c>
      <c r="M34" s="7">
        <v>0</v>
      </c>
      <c r="N34" s="7">
        <v>0</v>
      </c>
      <c r="O34" s="7"/>
      <c r="P34" s="7"/>
      <c r="Q34" s="7"/>
      <c r="R34" s="7" t="s">
        <v>450</v>
      </c>
      <c r="S34" s="7"/>
      <c r="T34" s="7"/>
      <c r="U34" s="7" t="s">
        <v>469</v>
      </c>
      <c r="V34" s="7"/>
      <c r="W34" s="7" t="s">
        <v>469</v>
      </c>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ht="89.25" x14ac:dyDescent="0.2">
      <c r="A35" s="7">
        <v>2</v>
      </c>
      <c r="B35" s="12" t="s">
        <v>202</v>
      </c>
      <c r="C35" s="7" t="s">
        <v>31</v>
      </c>
      <c r="D35" s="7" t="s">
        <v>162</v>
      </c>
      <c r="E35" s="7">
        <v>6.7</v>
      </c>
      <c r="F35" s="7">
        <v>5</v>
      </c>
      <c r="G35" s="7">
        <v>5</v>
      </c>
      <c r="H35" s="7" t="s">
        <v>82</v>
      </c>
      <c r="I35" s="7" t="s">
        <v>203</v>
      </c>
      <c r="J35" s="12" t="s">
        <v>201</v>
      </c>
      <c r="K35" s="7" t="s">
        <v>25</v>
      </c>
      <c r="L35" s="7" t="s">
        <v>171</v>
      </c>
      <c r="M35" s="7">
        <v>0</v>
      </c>
      <c r="N35" s="7">
        <v>0</v>
      </c>
      <c r="O35" s="7"/>
      <c r="P35" s="7"/>
      <c r="Q35" s="7"/>
      <c r="R35" s="7" t="s">
        <v>450</v>
      </c>
      <c r="S35" s="7"/>
      <c r="T35" s="7"/>
      <c r="U35" s="7" t="s">
        <v>478</v>
      </c>
      <c r="V35" s="7" t="s">
        <v>477</v>
      </c>
      <c r="W35" s="7" t="s">
        <v>470</v>
      </c>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ht="51" x14ac:dyDescent="0.2">
      <c r="A36" s="7">
        <v>3</v>
      </c>
      <c r="B36" s="12" t="s">
        <v>204</v>
      </c>
      <c r="C36" s="7" t="s">
        <v>31</v>
      </c>
      <c r="D36" s="7" t="s">
        <v>162</v>
      </c>
      <c r="E36" s="7">
        <v>2.2000000000000002</v>
      </c>
      <c r="F36" s="7">
        <v>1.8</v>
      </c>
      <c r="G36" s="7">
        <v>2</v>
      </c>
      <c r="H36" s="7" t="s">
        <v>82</v>
      </c>
      <c r="I36" s="7" t="s">
        <v>54</v>
      </c>
      <c r="J36" s="12" t="s">
        <v>201</v>
      </c>
      <c r="K36" s="7" t="s">
        <v>25</v>
      </c>
      <c r="L36" s="7" t="s">
        <v>171</v>
      </c>
      <c r="M36" s="7">
        <v>0</v>
      </c>
      <c r="N36" s="7">
        <v>0</v>
      </c>
      <c r="O36" s="7"/>
      <c r="P36" s="7"/>
      <c r="Q36" s="7"/>
      <c r="R36" s="7" t="s">
        <v>450</v>
      </c>
      <c r="S36" s="7"/>
      <c r="T36" s="7"/>
      <c r="U36" s="7" t="s">
        <v>469</v>
      </c>
      <c r="V36" s="7"/>
      <c r="W36" s="7" t="s">
        <v>469</v>
      </c>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ht="51" x14ac:dyDescent="0.2">
      <c r="A37" s="7">
        <v>4</v>
      </c>
      <c r="B37" s="12" t="s">
        <v>205</v>
      </c>
      <c r="C37" s="7" t="s">
        <v>31</v>
      </c>
      <c r="D37" s="7" t="s">
        <v>162</v>
      </c>
      <c r="E37" s="7">
        <v>3.3</v>
      </c>
      <c r="F37" s="7">
        <v>2.5</v>
      </c>
      <c r="G37" s="7">
        <v>2.9</v>
      </c>
      <c r="H37" s="7" t="s">
        <v>82</v>
      </c>
      <c r="I37" s="7" t="s">
        <v>206</v>
      </c>
      <c r="J37" s="12" t="s">
        <v>201</v>
      </c>
      <c r="K37" s="7" t="s">
        <v>25</v>
      </c>
      <c r="L37" s="7" t="s">
        <v>171</v>
      </c>
      <c r="M37" s="7">
        <v>0</v>
      </c>
      <c r="N37" s="7">
        <v>0</v>
      </c>
      <c r="O37" s="7"/>
      <c r="P37" s="7"/>
      <c r="Q37" s="7"/>
      <c r="R37" s="7" t="s">
        <v>450</v>
      </c>
      <c r="S37" s="7"/>
      <c r="T37" s="7"/>
      <c r="U37" s="7" t="s">
        <v>464</v>
      </c>
      <c r="V37" s="7"/>
      <c r="W37" s="7" t="s">
        <v>464</v>
      </c>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ht="51" x14ac:dyDescent="0.2">
      <c r="A38" s="7">
        <v>5</v>
      </c>
      <c r="B38" s="12" t="s">
        <v>207</v>
      </c>
      <c r="C38" s="7" t="s">
        <v>31</v>
      </c>
      <c r="D38" s="7" t="s">
        <v>162</v>
      </c>
      <c r="E38" s="7">
        <v>1.7</v>
      </c>
      <c r="F38" s="7">
        <v>0.6</v>
      </c>
      <c r="G38" s="7">
        <v>0.8</v>
      </c>
      <c r="H38" s="7" t="s">
        <v>82</v>
      </c>
      <c r="I38" s="7" t="s">
        <v>42</v>
      </c>
      <c r="J38" s="12" t="s">
        <v>201</v>
      </c>
      <c r="K38" s="7" t="s">
        <v>25</v>
      </c>
      <c r="L38" s="7" t="s">
        <v>171</v>
      </c>
      <c r="M38" s="7">
        <v>0</v>
      </c>
      <c r="N38" s="7">
        <v>0</v>
      </c>
      <c r="O38" s="7"/>
      <c r="P38" s="7"/>
      <c r="Q38" s="7"/>
      <c r="R38" s="7" t="s">
        <v>450</v>
      </c>
      <c r="S38" s="7"/>
      <c r="T38" s="7"/>
      <c r="U38" s="7" t="s">
        <v>478</v>
      </c>
      <c r="V38" s="7" t="s">
        <v>477</v>
      </c>
      <c r="W38" s="7" t="s">
        <v>470</v>
      </c>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ht="51" x14ac:dyDescent="0.2">
      <c r="A39" s="7">
        <v>6</v>
      </c>
      <c r="B39" s="12" t="s">
        <v>208</v>
      </c>
      <c r="C39" s="7" t="s">
        <v>31</v>
      </c>
      <c r="D39" s="7" t="s">
        <v>162</v>
      </c>
      <c r="E39" s="7">
        <v>6.1</v>
      </c>
      <c r="F39" s="7">
        <v>4.7</v>
      </c>
      <c r="G39" s="7">
        <v>5.2</v>
      </c>
      <c r="H39" s="7" t="s">
        <v>82</v>
      </c>
      <c r="I39" s="7" t="s">
        <v>32</v>
      </c>
      <c r="J39" s="12" t="s">
        <v>201</v>
      </c>
      <c r="K39" s="7" t="s">
        <v>25</v>
      </c>
      <c r="L39" s="7" t="s">
        <v>171</v>
      </c>
      <c r="M39" s="7">
        <v>0</v>
      </c>
      <c r="N39" s="7">
        <v>0</v>
      </c>
      <c r="O39" s="7"/>
      <c r="P39" s="7"/>
      <c r="Q39" s="7"/>
      <c r="R39" s="7" t="s">
        <v>450</v>
      </c>
      <c r="S39" s="25"/>
      <c r="T39" s="25"/>
      <c r="U39" s="12" t="s">
        <v>471</v>
      </c>
      <c r="V39" s="25"/>
      <c r="W39" s="12" t="s">
        <v>471</v>
      </c>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ht="63.75" x14ac:dyDescent="0.2">
      <c r="A40" s="7">
        <v>7</v>
      </c>
      <c r="B40" s="12" t="s">
        <v>209</v>
      </c>
      <c r="C40" s="7" t="s">
        <v>31</v>
      </c>
      <c r="D40" s="7" t="s">
        <v>162</v>
      </c>
      <c r="E40" s="7">
        <v>4.3</v>
      </c>
      <c r="F40" s="7">
        <v>3.6</v>
      </c>
      <c r="G40" s="7">
        <v>3.6</v>
      </c>
      <c r="H40" s="7" t="s">
        <v>82</v>
      </c>
      <c r="I40" s="7" t="s">
        <v>210</v>
      </c>
      <c r="J40" s="22" t="s">
        <v>201</v>
      </c>
      <c r="K40" s="7" t="s">
        <v>25</v>
      </c>
      <c r="L40" s="7" t="s">
        <v>171</v>
      </c>
      <c r="M40" s="7">
        <v>0.99</v>
      </c>
      <c r="N40" s="75">
        <v>2.3E-3</v>
      </c>
      <c r="O40" s="7"/>
      <c r="P40" s="7"/>
      <c r="Q40" s="7"/>
      <c r="R40" s="7" t="s">
        <v>450</v>
      </c>
      <c r="S40" s="7"/>
      <c r="T40" s="7"/>
      <c r="U40" s="7" t="s">
        <v>479</v>
      </c>
      <c r="V40" s="7" t="s">
        <v>477</v>
      </c>
      <c r="W40" s="7" t="s">
        <v>472</v>
      </c>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ht="51" x14ac:dyDescent="0.2">
      <c r="A41" s="7">
        <v>8</v>
      </c>
      <c r="B41" s="12" t="s">
        <v>211</v>
      </c>
      <c r="C41" s="7" t="s">
        <v>31</v>
      </c>
      <c r="D41" s="7" t="s">
        <v>162</v>
      </c>
      <c r="E41" s="7">
        <v>2.8</v>
      </c>
      <c r="F41" s="7">
        <v>1</v>
      </c>
      <c r="G41" s="7">
        <v>1.2</v>
      </c>
      <c r="H41" s="7" t="s">
        <v>82</v>
      </c>
      <c r="I41" s="7" t="s">
        <v>72</v>
      </c>
      <c r="J41" s="22" t="s">
        <v>201</v>
      </c>
      <c r="K41" s="7" t="s">
        <v>25</v>
      </c>
      <c r="L41" s="7" t="s">
        <v>171</v>
      </c>
      <c r="M41" s="7">
        <v>0</v>
      </c>
      <c r="N41" s="7">
        <v>0</v>
      </c>
      <c r="O41" s="7"/>
      <c r="P41" s="7"/>
      <c r="Q41" s="7"/>
      <c r="R41" s="7" t="s">
        <v>450</v>
      </c>
      <c r="S41" s="7"/>
      <c r="T41" s="7"/>
      <c r="U41" s="7" t="s">
        <v>478</v>
      </c>
      <c r="V41" s="7" t="s">
        <v>477</v>
      </c>
      <c r="W41" s="7" t="s">
        <v>470</v>
      </c>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38.25" x14ac:dyDescent="0.2">
      <c r="A42" s="5" t="s">
        <v>257</v>
      </c>
      <c r="B42" s="6" t="s">
        <v>258</v>
      </c>
      <c r="C42" s="5"/>
      <c r="D42" s="5"/>
      <c r="E42" s="5"/>
      <c r="F42" s="5"/>
      <c r="G42" s="5"/>
      <c r="H42" s="5"/>
      <c r="I42" s="5"/>
      <c r="J42" s="5"/>
      <c r="K42" s="5"/>
      <c r="L42" s="5"/>
      <c r="M42" s="5" t="s">
        <v>476</v>
      </c>
      <c r="N42" s="5"/>
      <c r="O42" s="5"/>
      <c r="P42" s="5"/>
      <c r="Q42" s="5"/>
      <c r="R42" s="5"/>
      <c r="S42" s="5"/>
      <c r="T42" s="5"/>
      <c r="U42" s="6"/>
      <c r="V42" s="5"/>
      <c r="W42" s="6"/>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row>
    <row r="43" spans="1:205" ht="25.5" x14ac:dyDescent="0.2">
      <c r="A43" s="5" t="s">
        <v>14</v>
      </c>
      <c r="B43" s="6" t="s">
        <v>17</v>
      </c>
      <c r="C43" s="5"/>
      <c r="D43" s="5"/>
      <c r="E43" s="5"/>
      <c r="F43" s="5"/>
      <c r="G43" s="5"/>
      <c r="H43" s="5"/>
      <c r="I43" s="5"/>
      <c r="J43" s="6"/>
      <c r="K43" s="5"/>
      <c r="L43" s="5"/>
      <c r="M43" s="5" t="s">
        <v>476</v>
      </c>
      <c r="N43" s="5"/>
      <c r="O43" s="5"/>
      <c r="P43" s="5"/>
      <c r="Q43" s="5"/>
      <c r="R43" s="5"/>
      <c r="S43" s="5"/>
      <c r="T43" s="5"/>
      <c r="U43" s="6"/>
      <c r="V43" s="5"/>
      <c r="W43" s="6"/>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row>
    <row r="44" spans="1:205" ht="141.6" customHeight="1" x14ac:dyDescent="0.2">
      <c r="A44" s="7">
        <v>1</v>
      </c>
      <c r="B44" s="12" t="s">
        <v>266</v>
      </c>
      <c r="C44" s="7" t="s">
        <v>31</v>
      </c>
      <c r="D44" s="7" t="s">
        <v>28</v>
      </c>
      <c r="E44" s="7">
        <v>3.6</v>
      </c>
      <c r="F44" s="7"/>
      <c r="G44" s="9">
        <v>0.01</v>
      </c>
      <c r="H44" s="7" t="s">
        <v>22</v>
      </c>
      <c r="I44" s="7" t="s">
        <v>267</v>
      </c>
      <c r="J44" s="12" t="s">
        <v>268</v>
      </c>
      <c r="K44" s="7" t="s">
        <v>269</v>
      </c>
      <c r="L44" s="7"/>
      <c r="M44" s="9">
        <v>3.59</v>
      </c>
      <c r="N44" s="75">
        <v>0.99719999999999998</v>
      </c>
      <c r="O44" s="7"/>
      <c r="P44" s="7"/>
      <c r="Q44" s="7"/>
      <c r="R44" s="7" t="s">
        <v>450</v>
      </c>
      <c r="S44" s="7"/>
      <c r="T44" s="7"/>
      <c r="U44" s="12" t="s">
        <v>473</v>
      </c>
      <c r="V44" s="7"/>
      <c r="W44" s="12" t="s">
        <v>473</v>
      </c>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row>
    <row r="45" spans="1:205" ht="95.45" customHeight="1" x14ac:dyDescent="0.2">
      <c r="A45" s="7">
        <v>2</v>
      </c>
      <c r="B45" s="8" t="s">
        <v>270</v>
      </c>
      <c r="C45" s="14" t="s">
        <v>50</v>
      </c>
      <c r="D45" s="14" t="s">
        <v>271</v>
      </c>
      <c r="E45" s="14">
        <v>2.2000000000000002</v>
      </c>
      <c r="F45" s="14"/>
      <c r="G45" s="14">
        <v>0</v>
      </c>
      <c r="H45" s="14" t="s">
        <v>82</v>
      </c>
      <c r="I45" s="14" t="s">
        <v>32</v>
      </c>
      <c r="J45" s="8" t="s">
        <v>272</v>
      </c>
      <c r="K45" s="7" t="s">
        <v>261</v>
      </c>
      <c r="L45" s="14"/>
      <c r="M45" s="12">
        <v>2.2000000000000002</v>
      </c>
      <c r="N45" s="72">
        <v>1</v>
      </c>
      <c r="O45" s="12" t="s">
        <v>450</v>
      </c>
      <c r="P45" s="12"/>
      <c r="Q45" s="12"/>
      <c r="R45" s="7"/>
      <c r="S45" s="12"/>
      <c r="T45" s="12"/>
      <c r="U45" s="12"/>
      <c r="V45" s="12"/>
      <c r="W45" s="12" t="s">
        <v>456</v>
      </c>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row>
    <row r="46" spans="1:205" ht="118.15" customHeight="1" x14ac:dyDescent="0.2">
      <c r="A46" s="7">
        <v>3</v>
      </c>
      <c r="B46" s="12" t="s">
        <v>289</v>
      </c>
      <c r="C46" s="7" t="s">
        <v>50</v>
      </c>
      <c r="D46" s="7" t="s">
        <v>81</v>
      </c>
      <c r="E46" s="7">
        <v>1.4</v>
      </c>
      <c r="F46" s="7">
        <v>1.4</v>
      </c>
      <c r="G46" s="7">
        <v>1.4</v>
      </c>
      <c r="H46" s="7" t="s">
        <v>82</v>
      </c>
      <c r="I46" s="7" t="s">
        <v>39</v>
      </c>
      <c r="J46" s="12" t="s">
        <v>290</v>
      </c>
      <c r="K46" s="7" t="s">
        <v>291</v>
      </c>
      <c r="L46" s="7"/>
      <c r="M46" s="7">
        <v>0</v>
      </c>
      <c r="N46" s="7">
        <v>0</v>
      </c>
      <c r="O46" s="7"/>
      <c r="P46" s="7"/>
      <c r="Q46" s="7"/>
      <c r="R46" s="7" t="s">
        <v>450</v>
      </c>
      <c r="S46" s="7"/>
      <c r="T46" s="7"/>
      <c r="U46" s="7" t="s">
        <v>461</v>
      </c>
      <c r="V46" s="7"/>
      <c r="W46" s="7" t="s">
        <v>461</v>
      </c>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row>
    <row r="47" spans="1:205" ht="112.9" customHeight="1" x14ac:dyDescent="0.2">
      <c r="A47" s="7">
        <v>4</v>
      </c>
      <c r="B47" s="12" t="s">
        <v>292</v>
      </c>
      <c r="C47" s="7" t="s">
        <v>50</v>
      </c>
      <c r="D47" s="7" t="s">
        <v>81</v>
      </c>
      <c r="E47" s="7">
        <v>0.92</v>
      </c>
      <c r="F47" s="7">
        <v>0.92</v>
      </c>
      <c r="G47" s="7">
        <v>0.92</v>
      </c>
      <c r="H47" s="7" t="s">
        <v>82</v>
      </c>
      <c r="I47" s="7" t="s">
        <v>54</v>
      </c>
      <c r="J47" s="12" t="s">
        <v>293</v>
      </c>
      <c r="K47" s="7" t="s">
        <v>291</v>
      </c>
      <c r="L47" s="7"/>
      <c r="M47" s="7">
        <v>0</v>
      </c>
      <c r="N47" s="7">
        <v>0</v>
      </c>
      <c r="O47" s="7"/>
      <c r="P47" s="7"/>
      <c r="Q47" s="7"/>
      <c r="R47" s="7" t="s">
        <v>450</v>
      </c>
      <c r="S47" s="7"/>
      <c r="T47" s="7"/>
      <c r="U47" s="7" t="s">
        <v>461</v>
      </c>
      <c r="V47" s="7"/>
      <c r="W47" s="7" t="s">
        <v>461</v>
      </c>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row>
    <row r="48" spans="1:205" ht="51" x14ac:dyDescent="0.2">
      <c r="A48" s="7">
        <v>5</v>
      </c>
      <c r="B48" s="12" t="s">
        <v>294</v>
      </c>
      <c r="C48" s="7" t="s">
        <v>96</v>
      </c>
      <c r="D48" s="7" t="s">
        <v>28</v>
      </c>
      <c r="E48" s="7">
        <v>0.7</v>
      </c>
      <c r="F48" s="7">
        <v>0</v>
      </c>
      <c r="G48" s="9">
        <v>0</v>
      </c>
      <c r="H48" s="7" t="s">
        <v>22</v>
      </c>
      <c r="I48" s="7" t="s">
        <v>23</v>
      </c>
      <c r="J48" s="12" t="s">
        <v>295</v>
      </c>
      <c r="K48" s="7"/>
      <c r="L48" s="7"/>
      <c r="M48" s="7">
        <v>0</v>
      </c>
      <c r="N48" s="7">
        <v>0</v>
      </c>
      <c r="O48" s="7"/>
      <c r="P48" s="7"/>
      <c r="Q48" s="7"/>
      <c r="R48" s="7" t="s">
        <v>450</v>
      </c>
      <c r="S48" s="7"/>
      <c r="T48" s="7"/>
      <c r="U48" s="7" t="s">
        <v>461</v>
      </c>
      <c r="V48" s="7"/>
      <c r="W48" s="7" t="s">
        <v>461</v>
      </c>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row>
    <row r="49" spans="1:205" ht="51" x14ac:dyDescent="0.2">
      <c r="A49" s="7">
        <v>6</v>
      </c>
      <c r="B49" s="12" t="s">
        <v>296</v>
      </c>
      <c r="C49" s="7" t="s">
        <v>96</v>
      </c>
      <c r="D49" s="7" t="s">
        <v>28</v>
      </c>
      <c r="E49" s="7">
        <v>2</v>
      </c>
      <c r="F49" s="7">
        <v>0</v>
      </c>
      <c r="G49" s="9">
        <v>0</v>
      </c>
      <c r="H49" s="7" t="s">
        <v>22</v>
      </c>
      <c r="I49" s="7" t="s">
        <v>32</v>
      </c>
      <c r="J49" s="12" t="s">
        <v>297</v>
      </c>
      <c r="K49" s="7"/>
      <c r="L49" s="7"/>
      <c r="M49" s="7">
        <v>0</v>
      </c>
      <c r="N49" s="7">
        <v>0</v>
      </c>
      <c r="O49" s="7"/>
      <c r="P49" s="7"/>
      <c r="Q49" s="7"/>
      <c r="R49" s="7" t="s">
        <v>450</v>
      </c>
      <c r="S49" s="7"/>
      <c r="T49" s="7"/>
      <c r="U49" s="7" t="s">
        <v>461</v>
      </c>
      <c r="V49" s="7"/>
      <c r="W49" s="7" t="s">
        <v>461</v>
      </c>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row>
    <row r="50" spans="1:205" ht="25.5" x14ac:dyDescent="0.2">
      <c r="A50" s="5" t="s">
        <v>166</v>
      </c>
      <c r="B50" s="6" t="s">
        <v>159</v>
      </c>
      <c r="C50" s="5"/>
      <c r="D50" s="5"/>
      <c r="E50" s="5"/>
      <c r="F50" s="5"/>
      <c r="G50" s="5"/>
      <c r="H50" s="5"/>
      <c r="I50" s="5"/>
      <c r="J50" s="6"/>
      <c r="K50" s="5"/>
      <c r="L50" s="5"/>
      <c r="M50" s="5" t="s">
        <v>476</v>
      </c>
      <c r="N50" s="5"/>
      <c r="O50" s="5"/>
      <c r="P50" s="5"/>
      <c r="Q50" s="5"/>
      <c r="R50" s="5"/>
      <c r="S50" s="5"/>
      <c r="T50" s="5"/>
      <c r="U50" s="6"/>
      <c r="V50" s="5"/>
      <c r="W50" s="6"/>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row>
    <row r="51" spans="1:205" ht="51" x14ac:dyDescent="0.2">
      <c r="A51" s="7">
        <v>1</v>
      </c>
      <c r="B51" s="25" t="s">
        <v>373</v>
      </c>
      <c r="C51" s="7" t="s">
        <v>31</v>
      </c>
      <c r="D51" s="7" t="s">
        <v>162</v>
      </c>
      <c r="E51" s="18">
        <v>0.3</v>
      </c>
      <c r="F51" s="18"/>
      <c r="G51" s="14">
        <v>0.3</v>
      </c>
      <c r="H51" s="7" t="s">
        <v>82</v>
      </c>
      <c r="I51" s="14" t="s">
        <v>374</v>
      </c>
      <c r="J51" s="17" t="s">
        <v>375</v>
      </c>
      <c r="K51" s="7"/>
      <c r="L51" s="7"/>
      <c r="M51" s="83">
        <v>0</v>
      </c>
      <c r="N51" s="83">
        <v>0</v>
      </c>
      <c r="O51" s="83"/>
      <c r="P51" s="83"/>
      <c r="Q51" s="83"/>
      <c r="R51" s="83" t="s">
        <v>450</v>
      </c>
      <c r="S51" s="83"/>
      <c r="T51" s="83"/>
      <c r="U51" s="83" t="s">
        <v>474</v>
      </c>
      <c r="V51" s="83"/>
      <c r="W51" s="83" t="s">
        <v>474</v>
      </c>
    </row>
    <row r="52" spans="1:205" s="86" customFormat="1" ht="24" customHeight="1" x14ac:dyDescent="0.2">
      <c r="A52" s="59" t="s">
        <v>416</v>
      </c>
      <c r="B52" s="265" t="s">
        <v>417</v>
      </c>
      <c r="C52" s="266"/>
      <c r="D52" s="266"/>
      <c r="E52" s="266"/>
      <c r="F52" s="266"/>
      <c r="G52" s="266"/>
      <c r="H52" s="266"/>
      <c r="I52" s="266"/>
      <c r="J52" s="267"/>
      <c r="K52" s="14"/>
      <c r="L52" s="7"/>
      <c r="M52" s="84" t="s">
        <v>476</v>
      </c>
      <c r="N52" s="84"/>
      <c r="O52" s="84"/>
      <c r="P52" s="84"/>
      <c r="Q52" s="84"/>
      <c r="R52" s="31"/>
      <c r="S52" s="84"/>
      <c r="T52" s="84"/>
      <c r="U52" s="85"/>
      <c r="V52" s="84"/>
      <c r="W52" s="85"/>
    </row>
    <row r="53" spans="1:205" s="86" customFormat="1" ht="22.15" customHeight="1" x14ac:dyDescent="0.2">
      <c r="A53" s="59" t="s">
        <v>384</v>
      </c>
      <c r="B53" s="265" t="s">
        <v>418</v>
      </c>
      <c r="C53" s="266"/>
      <c r="D53" s="266"/>
      <c r="E53" s="266"/>
      <c r="F53" s="266"/>
      <c r="G53" s="266"/>
      <c r="H53" s="266"/>
      <c r="I53" s="266"/>
      <c r="J53" s="267"/>
      <c r="K53" s="14"/>
      <c r="L53" s="7"/>
      <c r="M53" s="84" t="s">
        <v>476</v>
      </c>
      <c r="N53" s="84"/>
      <c r="O53" s="84"/>
      <c r="P53" s="84"/>
      <c r="Q53" s="84"/>
      <c r="R53" s="31"/>
      <c r="S53" s="84"/>
      <c r="T53" s="84"/>
      <c r="U53" s="85"/>
      <c r="V53" s="84"/>
      <c r="W53" s="85"/>
    </row>
    <row r="54" spans="1:205" s="86" customFormat="1" ht="51.6" customHeight="1" x14ac:dyDescent="0.2">
      <c r="A54" s="28">
        <v>1</v>
      </c>
      <c r="B54" s="29" t="s">
        <v>385</v>
      </c>
      <c r="C54" s="28" t="s">
        <v>50</v>
      </c>
      <c r="D54" s="28" t="s">
        <v>81</v>
      </c>
      <c r="E54" s="30">
        <v>0.7</v>
      </c>
      <c r="F54" s="30"/>
      <c r="G54" s="30">
        <v>0.7</v>
      </c>
      <c r="H54" s="28" t="s">
        <v>82</v>
      </c>
      <c r="I54" s="28" t="s">
        <v>386</v>
      </c>
      <c r="J54" s="29" t="s">
        <v>387</v>
      </c>
      <c r="K54" s="14" t="s">
        <v>420</v>
      </c>
      <c r="L54" s="7"/>
      <c r="M54" s="31">
        <v>0</v>
      </c>
      <c r="N54" s="31">
        <v>0</v>
      </c>
      <c r="O54" s="31"/>
      <c r="P54" s="31"/>
      <c r="Q54" s="31"/>
      <c r="R54" s="31" t="s">
        <v>450</v>
      </c>
      <c r="S54" s="31"/>
      <c r="T54" s="31"/>
      <c r="U54" s="28" t="s">
        <v>457</v>
      </c>
      <c r="V54" s="31"/>
      <c r="W54" s="28" t="s">
        <v>457</v>
      </c>
    </row>
    <row r="55" spans="1:205" s="86" customFormat="1" ht="52.9" customHeight="1" x14ac:dyDescent="0.2">
      <c r="A55" s="28">
        <v>2</v>
      </c>
      <c r="B55" s="29" t="s">
        <v>388</v>
      </c>
      <c r="C55" s="31" t="s">
        <v>31</v>
      </c>
      <c r="D55" s="28" t="s">
        <v>81</v>
      </c>
      <c r="E55" s="32">
        <f>(10*150+220*13.5+22*250+16*100+200*13+180*11)/10000</f>
        <v>1.615</v>
      </c>
      <c r="F55" s="32"/>
      <c r="G55" s="32">
        <f>(4*150+220*4.5+250*14.5+100*6+200*5+180*3)/10000</f>
        <v>0.73550000000000004</v>
      </c>
      <c r="H55" s="28" t="s">
        <v>82</v>
      </c>
      <c r="I55" s="28" t="s">
        <v>389</v>
      </c>
      <c r="J55" s="29" t="s">
        <v>390</v>
      </c>
      <c r="K55" s="14" t="s">
        <v>420</v>
      </c>
      <c r="L55" s="7"/>
      <c r="M55" s="31">
        <v>0</v>
      </c>
      <c r="N55" s="31">
        <v>0</v>
      </c>
      <c r="O55" s="31"/>
      <c r="P55" s="31"/>
      <c r="Q55" s="31"/>
      <c r="R55" s="31" t="s">
        <v>450</v>
      </c>
      <c r="S55" s="31"/>
      <c r="T55" s="31"/>
      <c r="U55" s="28" t="s">
        <v>457</v>
      </c>
      <c r="V55" s="31"/>
      <c r="W55" s="28" t="s">
        <v>457</v>
      </c>
    </row>
    <row r="56" spans="1:205" s="86" customFormat="1" ht="63.75" x14ac:dyDescent="0.2">
      <c r="A56" s="28">
        <v>3</v>
      </c>
      <c r="B56" s="29" t="s">
        <v>391</v>
      </c>
      <c r="C56" s="31" t="s">
        <v>31</v>
      </c>
      <c r="D56" s="28" t="s">
        <v>81</v>
      </c>
      <c r="E56" s="32">
        <v>1.76</v>
      </c>
      <c r="F56" s="32"/>
      <c r="G56" s="32">
        <f>E56-(2200*6.5)/10000</f>
        <v>0.33000000000000007</v>
      </c>
      <c r="H56" s="28" t="s">
        <v>82</v>
      </c>
      <c r="I56" s="28" t="s">
        <v>392</v>
      </c>
      <c r="J56" s="29" t="s">
        <v>393</v>
      </c>
      <c r="K56" s="14" t="s">
        <v>420</v>
      </c>
      <c r="L56" s="7"/>
      <c r="M56" s="31">
        <v>0</v>
      </c>
      <c r="N56" s="31">
        <v>0</v>
      </c>
      <c r="O56" s="31"/>
      <c r="P56" s="31"/>
      <c r="Q56" s="31"/>
      <c r="R56" s="31" t="s">
        <v>450</v>
      </c>
      <c r="S56" s="31"/>
      <c r="T56" s="31"/>
      <c r="U56" s="28" t="s">
        <v>457</v>
      </c>
      <c r="V56" s="31"/>
      <c r="W56" s="28" t="s">
        <v>457</v>
      </c>
    </row>
    <row r="57" spans="1:205" s="86" customFormat="1" ht="63.75" x14ac:dyDescent="0.2">
      <c r="A57" s="28">
        <v>4</v>
      </c>
      <c r="B57" s="29" t="s">
        <v>394</v>
      </c>
      <c r="C57" s="31" t="s">
        <v>31</v>
      </c>
      <c r="D57" s="28" t="s">
        <v>81</v>
      </c>
      <c r="E57" s="32">
        <v>1</v>
      </c>
      <c r="F57" s="32"/>
      <c r="G57" s="32">
        <f>E57-0.6</f>
        <v>0.4</v>
      </c>
      <c r="H57" s="28" t="s">
        <v>82</v>
      </c>
      <c r="I57" s="28" t="s">
        <v>395</v>
      </c>
      <c r="J57" s="29" t="s">
        <v>396</v>
      </c>
      <c r="K57" s="14" t="s">
        <v>420</v>
      </c>
      <c r="L57" s="7"/>
      <c r="M57" s="31">
        <v>0</v>
      </c>
      <c r="N57" s="31">
        <v>0</v>
      </c>
      <c r="O57" s="31"/>
      <c r="P57" s="31"/>
      <c r="Q57" s="31"/>
      <c r="R57" s="31" t="s">
        <v>450</v>
      </c>
      <c r="S57" s="31"/>
      <c r="T57" s="31"/>
      <c r="U57" s="28" t="s">
        <v>457</v>
      </c>
      <c r="V57" s="31"/>
      <c r="W57" s="28" t="s">
        <v>457</v>
      </c>
    </row>
  </sheetData>
  <mergeCells count="24">
    <mergeCell ref="A2:V2"/>
    <mergeCell ref="A3:V3"/>
    <mergeCell ref="A4:A6"/>
    <mergeCell ref="B4:B6"/>
    <mergeCell ref="C4:C6"/>
    <mergeCell ref="D4:D6"/>
    <mergeCell ref="E4:E6"/>
    <mergeCell ref="F4:G4"/>
    <mergeCell ref="H4:I4"/>
    <mergeCell ref="J4:J6"/>
    <mergeCell ref="W4:W6"/>
    <mergeCell ref="F5:G5"/>
    <mergeCell ref="H5:H6"/>
    <mergeCell ref="I5:I6"/>
    <mergeCell ref="M5:N5"/>
    <mergeCell ref="O5:O6"/>
    <mergeCell ref="P5:Q5"/>
    <mergeCell ref="R5:S5"/>
    <mergeCell ref="T5:V5"/>
    <mergeCell ref="B52:J52"/>
    <mergeCell ref="B53:J53"/>
    <mergeCell ref="K4:K6"/>
    <mergeCell ref="L4:L6"/>
    <mergeCell ref="M4:V4"/>
  </mergeCells>
  <printOptions horizontalCentered="1"/>
  <pageMargins left="0.2" right="0.2" top="0.25" bottom="0.5" header="0.3" footer="0.3"/>
  <pageSetup paperSize="9" scale="70" orientation="landscape" verticalDpi="0"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72"/>
  <sheetViews>
    <sheetView zoomScale="85" zoomScaleNormal="85" workbookViewId="0">
      <selection activeCell="E10" sqref="E10"/>
    </sheetView>
  </sheetViews>
  <sheetFormatPr defaultColWidth="8.85546875" defaultRowHeight="12.75" x14ac:dyDescent="0.2"/>
  <cols>
    <col min="1" max="1" width="5.140625" style="81" bestFit="1" customWidth="1"/>
    <col min="2" max="2" width="29" style="81" customWidth="1"/>
    <col min="3" max="3" width="7.85546875" style="81" customWidth="1"/>
    <col min="4" max="4" width="17" style="81" customWidth="1"/>
    <col min="5" max="7" width="6.28515625" style="81" customWidth="1"/>
    <col min="8" max="8" width="6.5703125" style="81" hidden="1" customWidth="1"/>
    <col min="9" max="9" width="8.7109375" style="81" bestFit="1" customWidth="1"/>
    <col min="10" max="10" width="32.7109375" style="81" customWidth="1"/>
    <col min="11" max="11" width="0" style="81" hidden="1" customWidth="1"/>
    <col min="12" max="12" width="6.28515625" style="81" hidden="1" customWidth="1"/>
    <col min="13" max="14" width="7" style="81" customWidth="1"/>
    <col min="15" max="15" width="5.42578125" style="81" customWidth="1"/>
    <col min="16" max="16" width="8.85546875" style="81"/>
    <col min="17" max="21" width="7.85546875" style="81" customWidth="1"/>
    <col min="22" max="22" width="9.42578125" style="81" customWidth="1"/>
    <col min="23" max="16384" width="8.85546875" style="81"/>
  </cols>
  <sheetData>
    <row r="1" spans="1:206" x14ac:dyDescent="0.2">
      <c r="A1" s="58" t="s">
        <v>446</v>
      </c>
      <c r="B1" s="1"/>
      <c r="C1" s="58"/>
      <c r="D1" s="1"/>
      <c r="E1" s="1"/>
      <c r="F1" s="1"/>
      <c r="G1" s="1"/>
      <c r="H1" s="1"/>
      <c r="I1" s="1"/>
      <c r="J1" s="1"/>
      <c r="K1" s="1"/>
      <c r="L1" s="1"/>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row>
    <row r="2" spans="1:206"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row>
    <row r="3" spans="1:206" x14ac:dyDescent="0.2">
      <c r="A3" s="268" t="s">
        <v>501</v>
      </c>
      <c r="B3" s="268"/>
      <c r="C3" s="268"/>
      <c r="D3" s="268"/>
      <c r="E3" s="268"/>
      <c r="F3" s="268"/>
      <c r="G3" s="268"/>
      <c r="H3" s="268"/>
      <c r="I3" s="268"/>
      <c r="J3" s="268"/>
      <c r="K3" s="268"/>
      <c r="L3" s="268"/>
      <c r="M3" s="268"/>
      <c r="N3" s="268"/>
      <c r="O3" s="268"/>
      <c r="P3" s="268"/>
      <c r="Q3" s="268"/>
      <c r="R3" s="268"/>
      <c r="S3" s="268"/>
      <c r="T3" s="268"/>
      <c r="U3" s="268"/>
      <c r="V3" s="268"/>
      <c r="W3" s="268"/>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row>
    <row r="4" spans="1:206" s="46" customFormat="1" x14ac:dyDescent="0.25">
      <c r="A4" s="248" t="s">
        <v>1</v>
      </c>
      <c r="B4" s="248" t="s">
        <v>2</v>
      </c>
      <c r="C4" s="248" t="s">
        <v>422</v>
      </c>
      <c r="D4" s="248" t="s">
        <v>423</v>
      </c>
      <c r="E4" s="248" t="s">
        <v>3</v>
      </c>
      <c r="F4" s="248" t="s">
        <v>4</v>
      </c>
      <c r="G4" s="248"/>
      <c r="H4" s="248" t="s">
        <v>5</v>
      </c>
      <c r="I4" s="248"/>
      <c r="J4" s="248" t="s">
        <v>6</v>
      </c>
      <c r="K4" s="248" t="s">
        <v>7</v>
      </c>
      <c r="L4" s="250" t="s">
        <v>424</v>
      </c>
      <c r="M4" s="252" t="s">
        <v>502</v>
      </c>
      <c r="N4" s="252"/>
      <c r="O4" s="252"/>
      <c r="P4" s="252"/>
      <c r="Q4" s="252"/>
      <c r="R4" s="252"/>
      <c r="S4" s="252"/>
      <c r="T4" s="252"/>
      <c r="U4" s="252"/>
      <c r="V4" s="252"/>
      <c r="W4" s="252"/>
    </row>
    <row r="5" spans="1:206" s="46" customFormat="1" x14ac:dyDescent="0.25">
      <c r="A5" s="248"/>
      <c r="B5" s="248"/>
      <c r="C5" s="248"/>
      <c r="D5" s="248"/>
      <c r="E5" s="248"/>
      <c r="F5" s="254" t="s">
        <v>426</v>
      </c>
      <c r="G5" s="257"/>
      <c r="H5" s="250" t="s">
        <v>10</v>
      </c>
      <c r="I5" s="250" t="s">
        <v>11</v>
      </c>
      <c r="J5" s="248"/>
      <c r="K5" s="248"/>
      <c r="L5" s="256"/>
      <c r="M5" s="248" t="s">
        <v>427</v>
      </c>
      <c r="N5" s="248"/>
      <c r="O5" s="248"/>
      <c r="P5" s="248" t="s">
        <v>503</v>
      </c>
      <c r="Q5" s="248" t="s">
        <v>428</v>
      </c>
      <c r="R5" s="248"/>
      <c r="S5" s="248" t="s">
        <v>429</v>
      </c>
      <c r="T5" s="248"/>
      <c r="U5" s="248" t="s">
        <v>7</v>
      </c>
      <c r="V5" s="248"/>
      <c r="W5" s="248"/>
    </row>
    <row r="6" spans="1:206" s="46" customFormat="1" ht="76.5" x14ac:dyDescent="0.25">
      <c r="A6" s="248"/>
      <c r="B6" s="248"/>
      <c r="C6" s="248"/>
      <c r="D6" s="248"/>
      <c r="E6" s="248"/>
      <c r="F6" s="60" t="s">
        <v>430</v>
      </c>
      <c r="G6" s="60" t="s">
        <v>9</v>
      </c>
      <c r="H6" s="251"/>
      <c r="I6" s="251"/>
      <c r="J6" s="248"/>
      <c r="K6" s="248"/>
      <c r="L6" s="251"/>
      <c r="M6" s="60" t="s">
        <v>3</v>
      </c>
      <c r="N6" s="60" t="s">
        <v>504</v>
      </c>
      <c r="O6" s="60" t="s">
        <v>431</v>
      </c>
      <c r="P6" s="248"/>
      <c r="Q6" s="60" t="s">
        <v>505</v>
      </c>
      <c r="R6" s="60" t="s">
        <v>433</v>
      </c>
      <c r="S6" s="60" t="s">
        <v>448</v>
      </c>
      <c r="T6" s="60" t="s">
        <v>434</v>
      </c>
      <c r="U6" s="60" t="s">
        <v>449</v>
      </c>
      <c r="V6" s="60" t="s">
        <v>435</v>
      </c>
      <c r="W6" s="60" t="s">
        <v>436</v>
      </c>
    </row>
    <row r="7" spans="1:206" s="46" customFormat="1" x14ac:dyDescent="0.25">
      <c r="A7" s="60"/>
      <c r="B7" s="60"/>
      <c r="C7" s="60"/>
      <c r="D7" s="60"/>
      <c r="E7" s="60"/>
      <c r="F7" s="60"/>
      <c r="G7" s="60"/>
      <c r="H7" s="61"/>
      <c r="I7" s="61"/>
      <c r="J7" s="60"/>
      <c r="K7" s="60"/>
      <c r="L7" s="61"/>
      <c r="M7" s="60"/>
      <c r="N7" s="60"/>
      <c r="O7" s="60"/>
      <c r="P7" s="60"/>
      <c r="Q7" s="60"/>
      <c r="R7" s="60"/>
      <c r="S7" s="60"/>
      <c r="T7" s="60"/>
      <c r="U7" s="60"/>
      <c r="V7" s="60"/>
      <c r="W7" s="60"/>
    </row>
    <row r="8" spans="1:206" ht="38.25" x14ac:dyDescent="0.2">
      <c r="A8" s="5" t="s">
        <v>12</v>
      </c>
      <c r="B8" s="6" t="s">
        <v>13</v>
      </c>
      <c r="C8" s="5"/>
      <c r="D8" s="5"/>
      <c r="E8" s="5"/>
      <c r="F8" s="5"/>
      <c r="G8" s="5"/>
      <c r="H8" s="5"/>
      <c r="I8" s="5"/>
      <c r="J8" s="5"/>
      <c r="K8" s="5"/>
      <c r="L8" s="5"/>
      <c r="M8" s="95"/>
      <c r="N8" s="95"/>
      <c r="O8" s="5"/>
      <c r="P8" s="5"/>
      <c r="Q8" s="5"/>
      <c r="R8" s="5"/>
      <c r="S8" s="5"/>
      <c r="T8" s="5"/>
      <c r="U8" s="5"/>
      <c r="V8" s="5"/>
      <c r="W8" s="5"/>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row>
    <row r="9" spans="1:206" x14ac:dyDescent="0.2">
      <c r="A9" s="5" t="s">
        <v>14</v>
      </c>
      <c r="B9" s="6" t="s">
        <v>15</v>
      </c>
      <c r="C9" s="5"/>
      <c r="D9" s="5"/>
      <c r="E9" s="5"/>
      <c r="F9" s="5"/>
      <c r="G9" s="5"/>
      <c r="H9" s="5"/>
      <c r="I9" s="5"/>
      <c r="J9" s="5"/>
      <c r="K9" s="5"/>
      <c r="L9" s="5"/>
      <c r="M9" s="5"/>
      <c r="N9" s="5"/>
      <c r="O9" s="5"/>
      <c r="P9" s="5"/>
      <c r="Q9" s="5"/>
      <c r="R9" s="5"/>
      <c r="S9" s="5"/>
      <c r="T9" s="5"/>
      <c r="U9" s="5"/>
      <c r="V9" s="5"/>
      <c r="W9" s="5"/>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row>
    <row r="10" spans="1:206" ht="25.5" x14ac:dyDescent="0.2">
      <c r="A10" s="5" t="s">
        <v>16</v>
      </c>
      <c r="B10" s="6" t="s">
        <v>17</v>
      </c>
      <c r="C10" s="5"/>
      <c r="D10" s="5"/>
      <c r="E10" s="5"/>
      <c r="F10" s="5"/>
      <c r="G10" s="5"/>
      <c r="H10" s="5"/>
      <c r="I10" s="5"/>
      <c r="J10" s="5"/>
      <c r="K10" s="5"/>
      <c r="L10" s="5"/>
      <c r="M10" s="5"/>
      <c r="N10" s="5"/>
      <c r="O10" s="5"/>
      <c r="P10" s="5"/>
      <c r="Q10" s="5"/>
      <c r="R10" s="5"/>
      <c r="S10" s="5"/>
      <c r="T10" s="5"/>
      <c r="U10" s="5"/>
      <c r="V10" s="5"/>
      <c r="W10" s="5"/>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row>
    <row r="11" spans="1:206" ht="127.5" x14ac:dyDescent="0.2">
      <c r="A11" s="7">
        <v>1</v>
      </c>
      <c r="B11" s="8" t="s">
        <v>18</v>
      </c>
      <c r="C11" s="7" t="s">
        <v>19</v>
      </c>
      <c r="D11" s="7" t="s">
        <v>20</v>
      </c>
      <c r="E11" s="7" t="s">
        <v>21</v>
      </c>
      <c r="F11" s="7">
        <v>0.49</v>
      </c>
      <c r="G11" s="9">
        <v>0.49</v>
      </c>
      <c r="H11" s="7" t="s">
        <v>22</v>
      </c>
      <c r="I11" s="7" t="s">
        <v>23</v>
      </c>
      <c r="J11" s="10" t="s">
        <v>24</v>
      </c>
      <c r="K11" s="11" t="s">
        <v>25</v>
      </c>
      <c r="L11" s="11" t="s">
        <v>26</v>
      </c>
      <c r="M11" s="92">
        <f>0.49984-0.1236</f>
        <v>0.37624000000000002</v>
      </c>
      <c r="N11" s="92">
        <v>0.49984000000000001</v>
      </c>
      <c r="O11" s="7">
        <f>+M11/N11*100</f>
        <v>75.272087067861719</v>
      </c>
      <c r="P11" s="7"/>
      <c r="Q11" s="7" t="s">
        <v>450</v>
      </c>
      <c r="R11" s="7" t="s">
        <v>450</v>
      </c>
      <c r="S11" s="7" t="s">
        <v>450</v>
      </c>
      <c r="T11" s="7"/>
      <c r="U11" s="7"/>
      <c r="V11" s="7" t="s">
        <v>481</v>
      </c>
      <c r="W11" s="7"/>
      <c r="X11" s="1"/>
      <c r="Y11" s="1">
        <v>1</v>
      </c>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row>
    <row r="12" spans="1:206" ht="114.75" x14ac:dyDescent="0.2">
      <c r="A12" s="7">
        <v>5</v>
      </c>
      <c r="B12" s="12" t="s">
        <v>506</v>
      </c>
      <c r="C12" s="7" t="s">
        <v>19</v>
      </c>
      <c r="D12" s="7" t="s">
        <v>20</v>
      </c>
      <c r="E12" s="13">
        <v>4.3</v>
      </c>
      <c r="F12" s="13">
        <v>4.3</v>
      </c>
      <c r="G12" s="9">
        <v>4.3</v>
      </c>
      <c r="H12" s="7" t="s">
        <v>22</v>
      </c>
      <c r="I12" s="7" t="s">
        <v>39</v>
      </c>
      <c r="J12" s="12" t="s">
        <v>40</v>
      </c>
      <c r="K12" s="11" t="s">
        <v>25</v>
      </c>
      <c r="L12" s="11" t="s">
        <v>26</v>
      </c>
      <c r="M12" s="7"/>
      <c r="N12" s="7"/>
      <c r="O12" s="7"/>
      <c r="P12" s="7"/>
      <c r="Q12" s="7" t="s">
        <v>450</v>
      </c>
      <c r="R12" s="7" t="s">
        <v>450</v>
      </c>
      <c r="S12" s="7" t="s">
        <v>450</v>
      </c>
      <c r="T12" s="7"/>
      <c r="U12" s="7"/>
      <c r="V12" s="7"/>
      <c r="W12" s="7"/>
      <c r="X12" s="1"/>
      <c r="Y12" s="1">
        <v>1</v>
      </c>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row>
    <row r="13" spans="1:206" ht="114.75" x14ac:dyDescent="0.2">
      <c r="A13" s="7">
        <v>6</v>
      </c>
      <c r="B13" s="12" t="s">
        <v>41</v>
      </c>
      <c r="C13" s="7" t="s">
        <v>19</v>
      </c>
      <c r="D13" s="7" t="s">
        <v>20</v>
      </c>
      <c r="E13" s="13">
        <v>0.49</v>
      </c>
      <c r="F13" s="13">
        <v>0.49</v>
      </c>
      <c r="G13" s="9">
        <v>0.49</v>
      </c>
      <c r="H13" s="7" t="s">
        <v>22</v>
      </c>
      <c r="I13" s="7" t="s">
        <v>42</v>
      </c>
      <c r="J13" s="12" t="s">
        <v>43</v>
      </c>
      <c r="K13" s="11" t="s">
        <v>25</v>
      </c>
      <c r="L13" s="11" t="s">
        <v>26</v>
      </c>
      <c r="M13" s="7"/>
      <c r="N13" s="7"/>
      <c r="O13" s="7"/>
      <c r="P13" s="7"/>
      <c r="Q13" s="7"/>
      <c r="R13" s="7"/>
      <c r="S13" s="7" t="s">
        <v>450</v>
      </c>
      <c r="T13" s="7"/>
      <c r="U13" s="7"/>
      <c r="V13" s="7" t="s">
        <v>481</v>
      </c>
      <c r="W13" s="7"/>
      <c r="X13" s="1"/>
      <c r="Y13" s="1">
        <v>1</v>
      </c>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row>
    <row r="14" spans="1:206" ht="51" x14ac:dyDescent="0.2">
      <c r="A14" s="7">
        <v>7</v>
      </c>
      <c r="B14" s="12" t="s">
        <v>44</v>
      </c>
      <c r="C14" s="7" t="s">
        <v>19</v>
      </c>
      <c r="D14" s="7" t="s">
        <v>20</v>
      </c>
      <c r="E14" s="13">
        <v>4.0199999999999996</v>
      </c>
      <c r="F14" s="13">
        <v>4.0199999999999996</v>
      </c>
      <c r="G14" s="9">
        <v>4.0199999999999996</v>
      </c>
      <c r="H14" s="7" t="s">
        <v>22</v>
      </c>
      <c r="I14" s="7" t="s">
        <v>23</v>
      </c>
      <c r="J14" s="12" t="s">
        <v>45</v>
      </c>
      <c r="K14" s="11" t="s">
        <v>25</v>
      </c>
      <c r="L14" s="11" t="s">
        <v>26</v>
      </c>
      <c r="M14" s="92">
        <v>3.5663580000000001</v>
      </c>
      <c r="N14" s="7"/>
      <c r="O14" s="7">
        <v>100</v>
      </c>
      <c r="P14" s="7" t="s">
        <v>482</v>
      </c>
      <c r="Q14" s="7" t="s">
        <v>450</v>
      </c>
      <c r="R14" s="7" t="s">
        <v>450</v>
      </c>
      <c r="S14" s="7" t="s">
        <v>450</v>
      </c>
      <c r="T14" s="7"/>
      <c r="U14" s="7" t="s">
        <v>450</v>
      </c>
      <c r="V14" s="7" t="s">
        <v>488</v>
      </c>
      <c r="W14" s="7"/>
      <c r="X14" s="96" t="s">
        <v>507</v>
      </c>
      <c r="Y14" s="1">
        <v>1</v>
      </c>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row>
    <row r="15" spans="1:206" ht="89.25" x14ac:dyDescent="0.2">
      <c r="A15" s="7">
        <v>10</v>
      </c>
      <c r="B15" s="12" t="s">
        <v>53</v>
      </c>
      <c r="C15" s="7" t="s">
        <v>19</v>
      </c>
      <c r="D15" s="7" t="s">
        <v>20</v>
      </c>
      <c r="E15" s="13">
        <v>0.49</v>
      </c>
      <c r="F15" s="9">
        <v>0.49</v>
      </c>
      <c r="G15" s="9">
        <v>0.49</v>
      </c>
      <c r="H15" s="7" t="s">
        <v>22</v>
      </c>
      <c r="I15" s="7" t="s">
        <v>54</v>
      </c>
      <c r="J15" s="12" t="s">
        <v>55</v>
      </c>
      <c r="K15" s="11" t="s">
        <v>25</v>
      </c>
      <c r="L15" s="11" t="s">
        <v>26</v>
      </c>
      <c r="M15" s="7"/>
      <c r="N15" s="7"/>
      <c r="O15" s="7"/>
      <c r="P15" s="7"/>
      <c r="Q15" s="7"/>
      <c r="R15" s="7"/>
      <c r="S15" s="7"/>
      <c r="T15" s="7" t="s">
        <v>450</v>
      </c>
      <c r="U15" s="7"/>
      <c r="V15" s="7" t="s">
        <v>483</v>
      </c>
      <c r="W15" s="7"/>
      <c r="X15" s="1"/>
      <c r="Y15" s="1">
        <v>1</v>
      </c>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row>
    <row r="16" spans="1:206" ht="89.25" x14ac:dyDescent="0.2">
      <c r="A16" s="7">
        <v>11</v>
      </c>
      <c r="B16" s="12" t="s">
        <v>56</v>
      </c>
      <c r="C16" s="7" t="s">
        <v>19</v>
      </c>
      <c r="D16" s="7" t="s">
        <v>20</v>
      </c>
      <c r="E16" s="13">
        <v>0.31</v>
      </c>
      <c r="F16" s="9">
        <v>0.31</v>
      </c>
      <c r="G16" s="9">
        <v>0.31</v>
      </c>
      <c r="H16" s="7" t="s">
        <v>22</v>
      </c>
      <c r="I16" s="7" t="s">
        <v>58</v>
      </c>
      <c r="J16" s="12" t="s">
        <v>59</v>
      </c>
      <c r="K16" s="11" t="s">
        <v>25</v>
      </c>
      <c r="L16" s="11" t="s">
        <v>26</v>
      </c>
      <c r="M16" s="7"/>
      <c r="N16" s="7"/>
      <c r="O16" s="7"/>
      <c r="P16" s="7"/>
      <c r="Q16" s="7"/>
      <c r="R16" s="7"/>
      <c r="S16" s="7"/>
      <c r="T16" s="7" t="s">
        <v>450</v>
      </c>
      <c r="U16" s="7"/>
      <c r="V16" s="7" t="s">
        <v>483</v>
      </c>
      <c r="W16" s="7"/>
      <c r="X16" s="1"/>
      <c r="Y16" s="1">
        <v>1</v>
      </c>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row>
    <row r="17" spans="1:246" ht="63.75" x14ac:dyDescent="0.2">
      <c r="A17" s="7">
        <v>12</v>
      </c>
      <c r="B17" s="12" t="s">
        <v>60</v>
      </c>
      <c r="C17" s="7" t="s">
        <v>19</v>
      </c>
      <c r="D17" s="7" t="s">
        <v>20</v>
      </c>
      <c r="E17" s="13">
        <v>0.49</v>
      </c>
      <c r="F17" s="9">
        <v>0.49</v>
      </c>
      <c r="G17" s="9">
        <v>0.49</v>
      </c>
      <c r="H17" s="7" t="s">
        <v>22</v>
      </c>
      <c r="I17" s="7" t="s">
        <v>39</v>
      </c>
      <c r="J17" s="12" t="s">
        <v>61</v>
      </c>
      <c r="K17" s="11" t="s">
        <v>25</v>
      </c>
      <c r="L17" s="11" t="s">
        <v>26</v>
      </c>
      <c r="M17" s="7"/>
      <c r="N17" s="7"/>
      <c r="O17" s="7"/>
      <c r="P17" s="7"/>
      <c r="Q17" s="7"/>
      <c r="R17" s="7"/>
      <c r="S17" s="7"/>
      <c r="T17" s="7" t="s">
        <v>450</v>
      </c>
      <c r="U17" s="7"/>
      <c r="V17" s="7" t="s">
        <v>483</v>
      </c>
      <c r="W17" s="7"/>
      <c r="X17" s="1"/>
      <c r="Y17" s="1">
        <v>1</v>
      </c>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row>
    <row r="18" spans="1:246" ht="102" x14ac:dyDescent="0.2">
      <c r="A18" s="7">
        <v>13</v>
      </c>
      <c r="B18" s="12" t="s">
        <v>484</v>
      </c>
      <c r="C18" s="7" t="s">
        <v>19</v>
      </c>
      <c r="D18" s="7" t="s">
        <v>20</v>
      </c>
      <c r="E18" s="13">
        <v>0.77</v>
      </c>
      <c r="F18" s="13">
        <v>0.4</v>
      </c>
      <c r="G18" s="9">
        <v>0.77</v>
      </c>
      <c r="H18" s="7" t="s">
        <v>22</v>
      </c>
      <c r="I18" s="7" t="s">
        <v>39</v>
      </c>
      <c r="J18" s="12" t="s">
        <v>508</v>
      </c>
      <c r="K18" s="11" t="s">
        <v>25</v>
      </c>
      <c r="L18" s="11" t="s">
        <v>26</v>
      </c>
      <c r="M18" s="7"/>
      <c r="N18" s="7"/>
      <c r="O18" s="7"/>
      <c r="P18" s="7"/>
      <c r="Q18" s="7" t="s">
        <v>450</v>
      </c>
      <c r="R18" s="7" t="s">
        <v>450</v>
      </c>
      <c r="S18" s="7" t="s">
        <v>450</v>
      </c>
      <c r="T18" s="7"/>
      <c r="U18" s="7"/>
      <c r="V18" s="7"/>
      <c r="W18" s="7" t="s">
        <v>485</v>
      </c>
      <c r="X18" s="1"/>
      <c r="Y18" s="1">
        <v>1</v>
      </c>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row>
    <row r="19" spans="1:246" ht="89.25" x14ac:dyDescent="0.2">
      <c r="A19" s="7">
        <v>16</v>
      </c>
      <c r="B19" s="12" t="s">
        <v>67</v>
      </c>
      <c r="C19" s="7" t="s">
        <v>19</v>
      </c>
      <c r="D19" s="7" t="s">
        <v>20</v>
      </c>
      <c r="E19" s="13">
        <v>1.7</v>
      </c>
      <c r="F19" s="13">
        <v>1.4</v>
      </c>
      <c r="G19" s="9">
        <v>1.7</v>
      </c>
      <c r="H19" s="7" t="s">
        <v>22</v>
      </c>
      <c r="I19" s="7" t="s">
        <v>23</v>
      </c>
      <c r="J19" s="12" t="s">
        <v>68</v>
      </c>
      <c r="K19" s="11" t="s">
        <v>25</v>
      </c>
      <c r="L19" s="11" t="s">
        <v>26</v>
      </c>
      <c r="M19" s="7">
        <v>0.59</v>
      </c>
      <c r="N19" s="92">
        <v>1.696323</v>
      </c>
      <c r="O19" s="7">
        <f>+M19/E19*100</f>
        <v>34.705882352941174</v>
      </c>
      <c r="P19" s="7"/>
      <c r="Q19" s="7" t="s">
        <v>450</v>
      </c>
      <c r="R19" s="7" t="s">
        <v>450</v>
      </c>
      <c r="S19" s="7" t="s">
        <v>450</v>
      </c>
      <c r="T19" s="7"/>
      <c r="U19" s="7"/>
      <c r="V19" s="7" t="s">
        <v>481</v>
      </c>
      <c r="W19" s="7"/>
      <c r="X19" s="1"/>
      <c r="Y19" s="1">
        <v>1</v>
      </c>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row>
    <row r="20" spans="1:246" ht="89.25" x14ac:dyDescent="0.2">
      <c r="A20" s="7">
        <v>17</v>
      </c>
      <c r="B20" s="12" t="s">
        <v>69</v>
      </c>
      <c r="C20" s="7" t="s">
        <v>19</v>
      </c>
      <c r="D20" s="7" t="s">
        <v>20</v>
      </c>
      <c r="E20" s="13">
        <v>4.9000000000000004</v>
      </c>
      <c r="F20" s="13">
        <v>4.5</v>
      </c>
      <c r="G20" s="9">
        <v>4.9000000000000004</v>
      </c>
      <c r="H20" s="7" t="s">
        <v>22</v>
      </c>
      <c r="I20" s="7" t="s">
        <v>23</v>
      </c>
      <c r="J20" s="12" t="s">
        <v>70</v>
      </c>
      <c r="K20" s="11" t="s">
        <v>25</v>
      </c>
      <c r="L20" s="11" t="s">
        <v>26</v>
      </c>
      <c r="M20" s="7"/>
      <c r="N20" s="7"/>
      <c r="O20" s="7"/>
      <c r="P20" s="7"/>
      <c r="Q20" s="7" t="s">
        <v>450</v>
      </c>
      <c r="R20" s="7" t="s">
        <v>450</v>
      </c>
      <c r="S20" s="7" t="s">
        <v>450</v>
      </c>
      <c r="T20" s="7"/>
      <c r="U20" s="7"/>
      <c r="V20" s="7" t="s">
        <v>481</v>
      </c>
      <c r="W20" s="7"/>
      <c r="X20" s="1"/>
      <c r="Y20" s="1">
        <v>1</v>
      </c>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row>
    <row r="21" spans="1:246" ht="38.25" x14ac:dyDescent="0.2">
      <c r="A21" s="7">
        <v>26</v>
      </c>
      <c r="B21" s="12" t="s">
        <v>100</v>
      </c>
      <c r="C21" s="7" t="s">
        <v>101</v>
      </c>
      <c r="D21" s="7" t="s">
        <v>20</v>
      </c>
      <c r="E21" s="7">
        <v>2.37</v>
      </c>
      <c r="F21" s="7"/>
      <c r="G21" s="7">
        <v>2.37</v>
      </c>
      <c r="H21" s="12" t="s">
        <v>82</v>
      </c>
      <c r="I21" s="7" t="s">
        <v>23</v>
      </c>
      <c r="J21" s="12" t="s">
        <v>103</v>
      </c>
      <c r="K21" s="11" t="s">
        <v>25</v>
      </c>
      <c r="L21" s="11" t="s">
        <v>26</v>
      </c>
      <c r="M21" s="12"/>
      <c r="N21" s="12"/>
      <c r="O21" s="12"/>
      <c r="P21" s="12"/>
      <c r="Q21" s="12"/>
      <c r="R21" s="12"/>
      <c r="S21" s="7" t="s">
        <v>450</v>
      </c>
      <c r="T21" s="12"/>
      <c r="U21" s="12"/>
      <c r="V21" s="12"/>
      <c r="W21" s="12"/>
      <c r="X21" s="15"/>
      <c r="Y21" s="15">
        <v>1</v>
      </c>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row>
    <row r="22" spans="1:246" ht="51" x14ac:dyDescent="0.2">
      <c r="A22" s="7">
        <v>31</v>
      </c>
      <c r="B22" s="12" t="s">
        <v>119</v>
      </c>
      <c r="C22" s="7" t="s">
        <v>19</v>
      </c>
      <c r="D22" s="7" t="s">
        <v>20</v>
      </c>
      <c r="E22" s="7">
        <v>4.54</v>
      </c>
      <c r="F22" s="7">
        <v>1.44</v>
      </c>
      <c r="G22" s="7">
        <v>1.44</v>
      </c>
      <c r="H22" s="7" t="s">
        <v>82</v>
      </c>
      <c r="I22" s="7" t="s">
        <v>32</v>
      </c>
      <c r="J22" s="12" t="s">
        <v>120</v>
      </c>
      <c r="K22" s="7" t="s">
        <v>25</v>
      </c>
      <c r="L22" s="7" t="s">
        <v>26</v>
      </c>
      <c r="M22" s="92">
        <f>4.53-0.09934</f>
        <v>4.4306600000000005</v>
      </c>
      <c r="N22" s="92">
        <v>4.5345079999999998</v>
      </c>
      <c r="O22" s="92">
        <f>+M22/N22*100</f>
        <v>97.709828717911634</v>
      </c>
      <c r="P22" s="7" t="s">
        <v>487</v>
      </c>
      <c r="Q22" s="7" t="s">
        <v>450</v>
      </c>
      <c r="R22" s="7" t="s">
        <v>450</v>
      </c>
      <c r="S22" s="7" t="s">
        <v>450</v>
      </c>
      <c r="T22" s="25"/>
      <c r="U22" s="25"/>
      <c r="V22" s="25" t="s">
        <v>488</v>
      </c>
      <c r="W22" s="25"/>
      <c r="X22" s="16"/>
      <c r="Y22" s="16">
        <v>1</v>
      </c>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row>
    <row r="23" spans="1:246" ht="51" x14ac:dyDescent="0.2">
      <c r="A23" s="7">
        <v>32</v>
      </c>
      <c r="B23" s="12" t="s">
        <v>121</v>
      </c>
      <c r="C23" s="7" t="s">
        <v>19</v>
      </c>
      <c r="D23" s="7" t="s">
        <v>20</v>
      </c>
      <c r="E23" s="7">
        <v>5</v>
      </c>
      <c r="F23" s="7">
        <v>0.7</v>
      </c>
      <c r="G23" s="7">
        <v>0.7</v>
      </c>
      <c r="H23" s="7" t="s">
        <v>82</v>
      </c>
      <c r="I23" s="7" t="s">
        <v>39</v>
      </c>
      <c r="J23" s="12" t="s">
        <v>122</v>
      </c>
      <c r="K23" s="7" t="s">
        <v>25</v>
      </c>
      <c r="L23" s="7" t="s">
        <v>26</v>
      </c>
      <c r="M23" s="25"/>
      <c r="N23" s="25"/>
      <c r="O23" s="25"/>
      <c r="P23" s="25"/>
      <c r="Q23" s="7" t="s">
        <v>450</v>
      </c>
      <c r="R23" s="7" t="s">
        <v>450</v>
      </c>
      <c r="S23" s="7" t="s">
        <v>450</v>
      </c>
      <c r="T23" s="25"/>
      <c r="U23" s="25"/>
      <c r="V23" s="25"/>
      <c r="W23" s="25"/>
      <c r="X23" s="16"/>
      <c r="Y23" s="16">
        <v>1</v>
      </c>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row>
    <row r="24" spans="1:246" ht="76.5" x14ac:dyDescent="0.2">
      <c r="A24" s="7">
        <v>33</v>
      </c>
      <c r="B24" s="12" t="s">
        <v>123</v>
      </c>
      <c r="C24" s="7" t="s">
        <v>19</v>
      </c>
      <c r="D24" s="7" t="s">
        <v>20</v>
      </c>
      <c r="E24" s="7">
        <v>0.7</v>
      </c>
      <c r="F24" s="7">
        <v>0.2</v>
      </c>
      <c r="G24" s="7">
        <v>0.7</v>
      </c>
      <c r="H24" s="7" t="s">
        <v>82</v>
      </c>
      <c r="I24" s="7" t="s">
        <v>32</v>
      </c>
      <c r="J24" s="12" t="s">
        <v>124</v>
      </c>
      <c r="K24" s="7" t="s">
        <v>25</v>
      </c>
      <c r="L24" s="7" t="s">
        <v>26</v>
      </c>
      <c r="M24" s="92">
        <v>0.23130000000000001</v>
      </c>
      <c r="N24" s="92"/>
      <c r="O24" s="92">
        <f>+M24/E24*100</f>
        <v>33.042857142857144</v>
      </c>
      <c r="P24" s="25"/>
      <c r="Q24" s="7" t="s">
        <v>450</v>
      </c>
      <c r="R24" s="7" t="s">
        <v>450</v>
      </c>
      <c r="S24" s="7" t="s">
        <v>450</v>
      </c>
      <c r="T24" s="25"/>
      <c r="U24" s="25"/>
      <c r="V24" s="25"/>
      <c r="W24" s="25"/>
      <c r="X24" s="16"/>
      <c r="Y24" s="16">
        <v>1</v>
      </c>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row>
    <row r="25" spans="1:246" ht="63.75" x14ac:dyDescent="0.2">
      <c r="A25" s="7">
        <v>34</v>
      </c>
      <c r="B25" s="12" t="s">
        <v>125</v>
      </c>
      <c r="C25" s="7" t="s">
        <v>19</v>
      </c>
      <c r="D25" s="7" t="s">
        <v>20</v>
      </c>
      <c r="E25" s="7">
        <v>5</v>
      </c>
      <c r="F25" s="7">
        <v>0.03</v>
      </c>
      <c r="G25" s="7">
        <v>5</v>
      </c>
      <c r="H25" s="7" t="s">
        <v>82</v>
      </c>
      <c r="I25" s="7" t="s">
        <v>39</v>
      </c>
      <c r="J25" s="12" t="s">
        <v>126</v>
      </c>
      <c r="K25" s="7" t="s">
        <v>25</v>
      </c>
      <c r="L25" s="7" t="s">
        <v>26</v>
      </c>
      <c r="M25" s="92">
        <v>2.6261000000000001</v>
      </c>
      <c r="N25" s="92"/>
      <c r="O25" s="92">
        <f>+M25/E25*100</f>
        <v>52.522000000000006</v>
      </c>
      <c r="P25" s="25"/>
      <c r="Q25" s="7" t="s">
        <v>450</v>
      </c>
      <c r="R25" s="7" t="s">
        <v>450</v>
      </c>
      <c r="S25" s="7" t="s">
        <v>450</v>
      </c>
      <c r="T25" s="25"/>
      <c r="U25" s="25"/>
      <c r="V25" s="25"/>
      <c r="W25" s="25"/>
      <c r="X25" s="16"/>
      <c r="Y25" s="16">
        <v>1</v>
      </c>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row>
    <row r="26" spans="1:246" ht="63.75" x14ac:dyDescent="0.2">
      <c r="A26" s="7">
        <v>35</v>
      </c>
      <c r="B26" s="12" t="s">
        <v>127</v>
      </c>
      <c r="C26" s="7" t="s">
        <v>19</v>
      </c>
      <c r="D26" s="7" t="s">
        <v>20</v>
      </c>
      <c r="E26" s="7">
        <v>1.3</v>
      </c>
      <c r="F26" s="7">
        <v>0.08</v>
      </c>
      <c r="G26" s="7">
        <v>1.3</v>
      </c>
      <c r="H26" s="7" t="s">
        <v>82</v>
      </c>
      <c r="I26" s="7" t="s">
        <v>23</v>
      </c>
      <c r="J26" s="12" t="s">
        <v>128</v>
      </c>
      <c r="K26" s="7" t="s">
        <v>25</v>
      </c>
      <c r="L26" s="7" t="s">
        <v>26</v>
      </c>
      <c r="M26" s="7">
        <v>1.3</v>
      </c>
      <c r="N26" s="25"/>
      <c r="O26" s="7">
        <v>100</v>
      </c>
      <c r="P26" s="25"/>
      <c r="Q26" s="7" t="s">
        <v>450</v>
      </c>
      <c r="R26" s="7" t="s">
        <v>450</v>
      </c>
      <c r="S26" s="7" t="s">
        <v>450</v>
      </c>
      <c r="T26" s="25"/>
      <c r="U26" s="25"/>
      <c r="V26" s="25"/>
      <c r="W26" s="25"/>
      <c r="X26" s="16"/>
      <c r="Y26" s="16">
        <v>1</v>
      </c>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row>
    <row r="27" spans="1:246" ht="63.75" x14ac:dyDescent="0.2">
      <c r="A27" s="7">
        <v>36</v>
      </c>
      <c r="B27" s="12" t="s">
        <v>129</v>
      </c>
      <c r="C27" s="7" t="s">
        <v>19</v>
      </c>
      <c r="D27" s="7" t="s">
        <v>20</v>
      </c>
      <c r="E27" s="7">
        <v>1.2</v>
      </c>
      <c r="F27" s="7">
        <v>0.1</v>
      </c>
      <c r="G27" s="7">
        <v>1.2</v>
      </c>
      <c r="H27" s="7" t="s">
        <v>82</v>
      </c>
      <c r="I27" s="7" t="s">
        <v>130</v>
      </c>
      <c r="J27" s="12" t="s">
        <v>131</v>
      </c>
      <c r="K27" s="7" t="s">
        <v>25</v>
      </c>
      <c r="L27" s="7" t="s">
        <v>26</v>
      </c>
      <c r="M27" s="7">
        <f>1.17-0.01974</f>
        <v>1.1502599999999998</v>
      </c>
      <c r="N27" s="25"/>
      <c r="O27" s="7">
        <f>+M27/E27*100</f>
        <v>95.85499999999999</v>
      </c>
      <c r="P27" s="7" t="s">
        <v>489</v>
      </c>
      <c r="Q27" s="7" t="s">
        <v>450</v>
      </c>
      <c r="R27" s="7" t="s">
        <v>450</v>
      </c>
      <c r="S27" s="7" t="s">
        <v>450</v>
      </c>
      <c r="T27" s="25"/>
      <c r="U27" s="25"/>
      <c r="V27" s="25" t="s">
        <v>488</v>
      </c>
      <c r="W27" s="25"/>
      <c r="X27" s="16"/>
      <c r="Y27" s="16">
        <v>1</v>
      </c>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row>
    <row r="28" spans="1:246" ht="25.5" x14ac:dyDescent="0.2">
      <c r="A28" s="5" t="s">
        <v>158</v>
      </c>
      <c r="B28" s="6" t="s">
        <v>159</v>
      </c>
      <c r="C28" s="5"/>
      <c r="D28" s="5"/>
      <c r="E28" s="5"/>
      <c r="F28" s="5"/>
      <c r="G28" s="5"/>
      <c r="H28" s="5"/>
      <c r="I28" s="5"/>
      <c r="J28" s="5"/>
      <c r="K28" s="5"/>
      <c r="L28" s="5"/>
      <c r="M28" s="5"/>
      <c r="N28" s="5"/>
      <c r="O28" s="5"/>
      <c r="P28" s="5"/>
      <c r="Q28" s="5"/>
      <c r="R28" s="5"/>
      <c r="S28" s="5"/>
      <c r="T28" s="5"/>
      <c r="U28" s="5"/>
      <c r="V28" s="5"/>
      <c r="W28" s="5"/>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row>
    <row r="29" spans="1:246" x14ac:dyDescent="0.2">
      <c r="A29" s="5" t="s">
        <v>166</v>
      </c>
      <c r="B29" s="6" t="s">
        <v>167</v>
      </c>
      <c r="C29" s="5"/>
      <c r="D29" s="5"/>
      <c r="E29" s="5"/>
      <c r="F29" s="5"/>
      <c r="G29" s="5"/>
      <c r="H29" s="5"/>
      <c r="I29" s="5"/>
      <c r="J29" s="5"/>
      <c r="K29" s="5"/>
      <c r="L29" s="5"/>
      <c r="M29" s="5"/>
      <c r="N29" s="5"/>
      <c r="O29" s="5"/>
      <c r="P29" s="5"/>
      <c r="Q29" s="5"/>
      <c r="R29" s="5"/>
      <c r="S29" s="5"/>
      <c r="T29" s="5"/>
      <c r="U29" s="5"/>
      <c r="V29" s="5"/>
      <c r="W29" s="5"/>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row>
    <row r="30" spans="1:246" ht="25.5" x14ac:dyDescent="0.2">
      <c r="A30" s="5" t="s">
        <v>168</v>
      </c>
      <c r="B30" s="6" t="s">
        <v>17</v>
      </c>
      <c r="C30" s="5"/>
      <c r="D30" s="5"/>
      <c r="E30" s="5"/>
      <c r="F30" s="5"/>
      <c r="G30" s="5"/>
      <c r="H30" s="5"/>
      <c r="I30" s="5"/>
      <c r="J30" s="5"/>
      <c r="K30" s="5"/>
      <c r="L30" s="5"/>
      <c r="M30" s="5"/>
      <c r="N30" s="5"/>
      <c r="O30" s="5"/>
      <c r="P30" s="5"/>
      <c r="Q30" s="5"/>
      <c r="R30" s="5"/>
      <c r="S30" s="5"/>
      <c r="T30" s="5"/>
      <c r="U30" s="5"/>
      <c r="V30" s="5"/>
      <c r="W30" s="5"/>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row>
    <row r="31" spans="1:246" ht="51" x14ac:dyDescent="0.2">
      <c r="A31" s="7">
        <v>51</v>
      </c>
      <c r="B31" s="12" t="s">
        <v>169</v>
      </c>
      <c r="C31" s="7" t="s">
        <v>19</v>
      </c>
      <c r="D31" s="7" t="s">
        <v>20</v>
      </c>
      <c r="E31" s="7">
        <v>4.5</v>
      </c>
      <c r="F31" s="7">
        <v>4.5</v>
      </c>
      <c r="G31" s="7">
        <v>4.5</v>
      </c>
      <c r="H31" s="7" t="s">
        <v>82</v>
      </c>
      <c r="I31" s="7" t="s">
        <v>39</v>
      </c>
      <c r="J31" s="12" t="s">
        <v>170</v>
      </c>
      <c r="K31" s="7" t="s">
        <v>25</v>
      </c>
      <c r="L31" s="7" t="s">
        <v>171</v>
      </c>
      <c r="M31" s="25"/>
      <c r="N31" s="25"/>
      <c r="O31" s="25"/>
      <c r="P31" s="25"/>
      <c r="Q31" s="25"/>
      <c r="R31" s="25"/>
      <c r="S31" s="7" t="s">
        <v>450</v>
      </c>
      <c r="T31" s="25"/>
      <c r="U31" s="25"/>
      <c r="V31" s="25"/>
      <c r="W31" s="25"/>
      <c r="X31" s="16"/>
      <c r="Y31" s="16">
        <v>1</v>
      </c>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row>
    <row r="32" spans="1:246" ht="51" x14ac:dyDescent="0.2">
      <c r="A32" s="7">
        <v>52</v>
      </c>
      <c r="B32" s="12" t="s">
        <v>172</v>
      </c>
      <c r="C32" s="7" t="s">
        <v>19</v>
      </c>
      <c r="D32" s="7" t="s">
        <v>20</v>
      </c>
      <c r="E32" s="7">
        <v>5</v>
      </c>
      <c r="F32" s="7">
        <v>5</v>
      </c>
      <c r="G32" s="7">
        <v>5</v>
      </c>
      <c r="H32" s="7" t="s">
        <v>82</v>
      </c>
      <c r="I32" s="7" t="s">
        <v>39</v>
      </c>
      <c r="J32" s="12" t="s">
        <v>173</v>
      </c>
      <c r="K32" s="7" t="s">
        <v>25</v>
      </c>
      <c r="L32" s="7" t="s">
        <v>171</v>
      </c>
      <c r="M32" s="25"/>
      <c r="N32" s="25"/>
      <c r="O32" s="25"/>
      <c r="P32" s="25"/>
      <c r="Q32" s="25"/>
      <c r="R32" s="25"/>
      <c r="S32" s="7" t="s">
        <v>450</v>
      </c>
      <c r="T32" s="25"/>
      <c r="U32" s="25"/>
      <c r="V32" s="25"/>
      <c r="W32" s="25"/>
      <c r="X32" s="16"/>
      <c r="Y32" s="16">
        <v>1</v>
      </c>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row>
    <row r="33" spans="1:246" ht="51" x14ac:dyDescent="0.2">
      <c r="A33" s="7">
        <v>53</v>
      </c>
      <c r="B33" s="12" t="s">
        <v>174</v>
      </c>
      <c r="C33" s="7" t="s">
        <v>19</v>
      </c>
      <c r="D33" s="7" t="s">
        <v>20</v>
      </c>
      <c r="E33" s="7">
        <v>5</v>
      </c>
      <c r="F33" s="7">
        <v>5</v>
      </c>
      <c r="G33" s="7">
        <v>5</v>
      </c>
      <c r="H33" s="7" t="s">
        <v>82</v>
      </c>
      <c r="I33" s="7" t="s">
        <v>39</v>
      </c>
      <c r="J33" s="12" t="s">
        <v>175</v>
      </c>
      <c r="K33" s="7" t="s">
        <v>25</v>
      </c>
      <c r="L33" s="7" t="s">
        <v>171</v>
      </c>
      <c r="M33" s="25"/>
      <c r="N33" s="25"/>
      <c r="O33" s="25"/>
      <c r="P33" s="25"/>
      <c r="Q33" s="25"/>
      <c r="R33" s="25"/>
      <c r="S33" s="7" t="s">
        <v>450</v>
      </c>
      <c r="T33" s="25"/>
      <c r="U33" s="25"/>
      <c r="V33" s="25"/>
      <c r="W33" s="25"/>
      <c r="X33" s="16"/>
      <c r="Y33" s="16">
        <v>1</v>
      </c>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row>
    <row r="34" spans="1:246" ht="51" x14ac:dyDescent="0.2">
      <c r="A34" s="7">
        <v>54</v>
      </c>
      <c r="B34" s="12" t="s">
        <v>176</v>
      </c>
      <c r="C34" s="7" t="s">
        <v>19</v>
      </c>
      <c r="D34" s="7" t="s">
        <v>20</v>
      </c>
      <c r="E34" s="7">
        <v>3.5</v>
      </c>
      <c r="F34" s="7">
        <v>3.5</v>
      </c>
      <c r="G34" s="7">
        <v>3.5</v>
      </c>
      <c r="H34" s="7" t="s">
        <v>82</v>
      </c>
      <c r="I34" s="7" t="s">
        <v>39</v>
      </c>
      <c r="J34" s="12" t="s">
        <v>177</v>
      </c>
      <c r="K34" s="7" t="s">
        <v>25</v>
      </c>
      <c r="L34" s="7" t="s">
        <v>171</v>
      </c>
      <c r="M34" s="25"/>
      <c r="N34" s="25"/>
      <c r="O34" s="25"/>
      <c r="P34" s="25"/>
      <c r="Q34" s="25"/>
      <c r="R34" s="25"/>
      <c r="S34" s="7" t="s">
        <v>450</v>
      </c>
      <c r="T34" s="25"/>
      <c r="U34" s="25"/>
      <c r="V34" s="25"/>
      <c r="W34" s="25"/>
      <c r="X34" s="16"/>
      <c r="Y34" s="16">
        <v>1</v>
      </c>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row>
    <row r="35" spans="1:246" ht="51" x14ac:dyDescent="0.2">
      <c r="A35" s="7">
        <v>55</v>
      </c>
      <c r="B35" s="12" t="s">
        <v>178</v>
      </c>
      <c r="C35" s="7" t="s">
        <v>19</v>
      </c>
      <c r="D35" s="7" t="s">
        <v>20</v>
      </c>
      <c r="E35" s="7">
        <v>3.6</v>
      </c>
      <c r="F35" s="7">
        <v>3.6</v>
      </c>
      <c r="G35" s="7">
        <v>3.6</v>
      </c>
      <c r="H35" s="7" t="s">
        <v>82</v>
      </c>
      <c r="I35" s="7" t="s">
        <v>39</v>
      </c>
      <c r="J35" s="12" t="s">
        <v>179</v>
      </c>
      <c r="K35" s="7" t="s">
        <v>25</v>
      </c>
      <c r="L35" s="7" t="s">
        <v>171</v>
      </c>
      <c r="M35" s="25"/>
      <c r="N35" s="25"/>
      <c r="O35" s="25"/>
      <c r="P35" s="25"/>
      <c r="Q35" s="25"/>
      <c r="R35" s="25"/>
      <c r="S35" s="7" t="s">
        <v>450</v>
      </c>
      <c r="T35" s="25"/>
      <c r="U35" s="25"/>
      <c r="V35" s="25"/>
      <c r="W35" s="25"/>
      <c r="X35" s="16"/>
      <c r="Y35" s="16">
        <v>1</v>
      </c>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row>
    <row r="36" spans="1:246" ht="51" x14ac:dyDescent="0.2">
      <c r="A36" s="7">
        <v>56</v>
      </c>
      <c r="B36" s="12" t="s">
        <v>180</v>
      </c>
      <c r="C36" s="7" t="s">
        <v>19</v>
      </c>
      <c r="D36" s="7" t="s">
        <v>20</v>
      </c>
      <c r="E36" s="7">
        <v>4</v>
      </c>
      <c r="F36" s="7">
        <v>4</v>
      </c>
      <c r="G36" s="7">
        <v>4</v>
      </c>
      <c r="H36" s="7" t="s">
        <v>82</v>
      </c>
      <c r="I36" s="7" t="s">
        <v>39</v>
      </c>
      <c r="J36" s="12" t="s">
        <v>181</v>
      </c>
      <c r="K36" s="7" t="s">
        <v>25</v>
      </c>
      <c r="L36" s="7" t="s">
        <v>171</v>
      </c>
      <c r="M36" s="25"/>
      <c r="N36" s="25"/>
      <c r="O36" s="25"/>
      <c r="P36" s="25"/>
      <c r="Q36" s="25"/>
      <c r="R36" s="25"/>
      <c r="S36" s="7" t="s">
        <v>450</v>
      </c>
      <c r="T36" s="25"/>
      <c r="U36" s="25"/>
      <c r="V36" s="25"/>
      <c r="W36" s="25"/>
      <c r="X36" s="16"/>
      <c r="Y36" s="16">
        <v>1</v>
      </c>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row>
    <row r="37" spans="1:246" ht="25.5" x14ac:dyDescent="0.2">
      <c r="A37" s="5" t="s">
        <v>184</v>
      </c>
      <c r="B37" s="6" t="s">
        <v>159</v>
      </c>
      <c r="C37" s="5"/>
      <c r="D37" s="5"/>
      <c r="E37" s="5"/>
      <c r="F37" s="5"/>
      <c r="G37" s="5"/>
      <c r="H37" s="5"/>
      <c r="I37" s="5"/>
      <c r="J37" s="5"/>
      <c r="K37" s="5"/>
      <c r="L37" s="5"/>
      <c r="M37" s="5"/>
      <c r="N37" s="5"/>
      <c r="O37" s="5"/>
      <c r="P37" s="5"/>
      <c r="Q37" s="5"/>
      <c r="R37" s="5"/>
      <c r="S37" s="5"/>
      <c r="T37" s="5"/>
      <c r="U37" s="5"/>
      <c r="V37" s="5"/>
      <c r="W37" s="5"/>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row>
    <row r="38" spans="1:246" ht="89.25" x14ac:dyDescent="0.2">
      <c r="A38" s="7">
        <v>58</v>
      </c>
      <c r="B38" s="19" t="s">
        <v>185</v>
      </c>
      <c r="C38" s="7" t="s">
        <v>19</v>
      </c>
      <c r="D38" s="7" t="s">
        <v>20</v>
      </c>
      <c r="E38" s="18">
        <v>1.5</v>
      </c>
      <c r="F38" s="18">
        <v>1.5</v>
      </c>
      <c r="G38" s="18">
        <v>1.5</v>
      </c>
      <c r="H38" s="7" t="s">
        <v>82</v>
      </c>
      <c r="I38" s="14" t="s">
        <v>58</v>
      </c>
      <c r="J38" s="19" t="s">
        <v>509</v>
      </c>
      <c r="K38" s="20" t="s">
        <v>25</v>
      </c>
      <c r="L38" s="20" t="s">
        <v>171</v>
      </c>
      <c r="M38" s="25"/>
      <c r="N38" s="25"/>
      <c r="O38" s="25"/>
      <c r="P38" s="25"/>
      <c r="Q38" s="25"/>
      <c r="R38" s="25"/>
      <c r="S38" s="7" t="s">
        <v>450</v>
      </c>
      <c r="T38" s="25"/>
      <c r="U38" s="25"/>
      <c r="V38" s="25"/>
      <c r="W38" s="91" t="s">
        <v>491</v>
      </c>
      <c r="X38" s="16"/>
      <c r="Y38" s="16">
        <v>1</v>
      </c>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row>
    <row r="39" spans="1:246" ht="89.25" x14ac:dyDescent="0.2">
      <c r="A39" s="7">
        <v>59</v>
      </c>
      <c r="B39" s="19" t="s">
        <v>186</v>
      </c>
      <c r="C39" s="7" t="s">
        <v>19</v>
      </c>
      <c r="D39" s="7" t="s">
        <v>20</v>
      </c>
      <c r="E39" s="18">
        <v>1.9</v>
      </c>
      <c r="F39" s="18">
        <v>1.9</v>
      </c>
      <c r="G39" s="18">
        <v>1.9</v>
      </c>
      <c r="H39" s="7" t="s">
        <v>82</v>
      </c>
      <c r="I39" s="14" t="s">
        <v>58</v>
      </c>
      <c r="J39" s="19" t="s">
        <v>510</v>
      </c>
      <c r="K39" s="20" t="s">
        <v>25</v>
      </c>
      <c r="L39" s="20" t="s">
        <v>171</v>
      </c>
      <c r="M39" s="25"/>
      <c r="N39" s="25"/>
      <c r="O39" s="25"/>
      <c r="P39" s="25"/>
      <c r="Q39" s="25"/>
      <c r="R39" s="25"/>
      <c r="S39" s="7" t="s">
        <v>450</v>
      </c>
      <c r="T39" s="25"/>
      <c r="U39" s="25"/>
      <c r="V39" s="25"/>
      <c r="W39" s="25" t="s">
        <v>492</v>
      </c>
      <c r="X39" s="16"/>
      <c r="Y39" s="16">
        <v>1</v>
      </c>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row>
    <row r="40" spans="1:246" ht="76.5" x14ac:dyDescent="0.2">
      <c r="A40" s="7">
        <v>60</v>
      </c>
      <c r="B40" s="19" t="s">
        <v>187</v>
      </c>
      <c r="C40" s="7" t="s">
        <v>19</v>
      </c>
      <c r="D40" s="7" t="s">
        <v>20</v>
      </c>
      <c r="E40" s="18">
        <v>3.06</v>
      </c>
      <c r="F40" s="18">
        <v>3.06</v>
      </c>
      <c r="G40" s="18">
        <v>3.06</v>
      </c>
      <c r="H40" s="7" t="s">
        <v>82</v>
      </c>
      <c r="I40" s="14" t="s">
        <v>58</v>
      </c>
      <c r="J40" s="19" t="s">
        <v>511</v>
      </c>
      <c r="K40" s="20" t="s">
        <v>25</v>
      </c>
      <c r="L40" s="20" t="s">
        <v>171</v>
      </c>
      <c r="M40" s="25"/>
      <c r="N40" s="25"/>
      <c r="O40" s="25"/>
      <c r="P40" s="25"/>
      <c r="Q40" s="25"/>
      <c r="R40" s="25"/>
      <c r="S40" s="7" t="s">
        <v>450</v>
      </c>
      <c r="T40" s="25"/>
      <c r="U40" s="25"/>
      <c r="V40" s="25"/>
      <c r="W40" s="25" t="s">
        <v>493</v>
      </c>
      <c r="X40" s="16"/>
      <c r="Y40" s="16">
        <v>1</v>
      </c>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row>
    <row r="41" spans="1:246" ht="51" x14ac:dyDescent="0.2">
      <c r="A41" s="7">
        <v>61</v>
      </c>
      <c r="B41" s="19" t="s">
        <v>188</v>
      </c>
      <c r="C41" s="7" t="s">
        <v>19</v>
      </c>
      <c r="D41" s="7" t="s">
        <v>20</v>
      </c>
      <c r="E41" s="18">
        <v>2.8</v>
      </c>
      <c r="F41" s="18">
        <v>2.8</v>
      </c>
      <c r="G41" s="18">
        <v>2.8</v>
      </c>
      <c r="H41" s="7" t="s">
        <v>82</v>
      </c>
      <c r="I41" s="14" t="s">
        <v>23</v>
      </c>
      <c r="J41" s="19" t="s">
        <v>189</v>
      </c>
      <c r="K41" s="20" t="s">
        <v>25</v>
      </c>
      <c r="L41" s="20" t="s">
        <v>171</v>
      </c>
      <c r="M41" s="25"/>
      <c r="N41" s="25"/>
      <c r="O41" s="25"/>
      <c r="P41" s="25"/>
      <c r="Q41" s="25"/>
      <c r="R41" s="25"/>
      <c r="S41" s="7" t="s">
        <v>450</v>
      </c>
      <c r="T41" s="25"/>
      <c r="U41" s="25"/>
      <c r="V41" s="25"/>
      <c r="W41" s="25"/>
      <c r="X41" s="16"/>
      <c r="Y41" s="16">
        <v>1</v>
      </c>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row>
    <row r="42" spans="1:246" ht="51" x14ac:dyDescent="0.2">
      <c r="A42" s="7">
        <v>62</v>
      </c>
      <c r="B42" s="19" t="s">
        <v>190</v>
      </c>
      <c r="C42" s="7" t="s">
        <v>19</v>
      </c>
      <c r="D42" s="7" t="s">
        <v>20</v>
      </c>
      <c r="E42" s="18">
        <v>4.9400000000000004</v>
      </c>
      <c r="F42" s="18">
        <v>4.9400000000000004</v>
      </c>
      <c r="G42" s="18">
        <v>4.9400000000000004</v>
      </c>
      <c r="H42" s="7" t="s">
        <v>82</v>
      </c>
      <c r="I42" s="14" t="s">
        <v>23</v>
      </c>
      <c r="J42" s="19" t="s">
        <v>191</v>
      </c>
      <c r="K42" s="20" t="s">
        <v>25</v>
      </c>
      <c r="L42" s="20" t="s">
        <v>171</v>
      </c>
      <c r="M42" s="25"/>
      <c r="N42" s="25"/>
      <c r="O42" s="25"/>
      <c r="P42" s="25"/>
      <c r="Q42" s="25"/>
      <c r="R42" s="25"/>
      <c r="S42" s="7" t="s">
        <v>450</v>
      </c>
      <c r="T42" s="25"/>
      <c r="U42" s="25"/>
      <c r="V42" s="25"/>
      <c r="W42" s="25"/>
      <c r="X42" s="16"/>
      <c r="Y42" s="16">
        <v>1</v>
      </c>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row>
    <row r="43" spans="1:246" ht="51" x14ac:dyDescent="0.2">
      <c r="A43" s="7">
        <v>63</v>
      </c>
      <c r="B43" s="19" t="s">
        <v>192</v>
      </c>
      <c r="C43" s="7" t="s">
        <v>19</v>
      </c>
      <c r="D43" s="7" t="s">
        <v>20</v>
      </c>
      <c r="E43" s="18">
        <v>1.51</v>
      </c>
      <c r="F43" s="18">
        <v>1.51</v>
      </c>
      <c r="G43" s="18">
        <v>1.51</v>
      </c>
      <c r="H43" s="7" t="s">
        <v>82</v>
      </c>
      <c r="I43" s="14" t="s">
        <v>193</v>
      </c>
      <c r="J43" s="19" t="s">
        <v>194</v>
      </c>
      <c r="K43" s="20" t="s">
        <v>25</v>
      </c>
      <c r="L43" s="20" t="s">
        <v>171</v>
      </c>
      <c r="M43" s="25"/>
      <c r="N43" s="25"/>
      <c r="O43" s="25"/>
      <c r="P43" s="25"/>
      <c r="Q43" s="25"/>
      <c r="R43" s="25"/>
      <c r="S43" s="7" t="s">
        <v>450</v>
      </c>
      <c r="T43" s="25"/>
      <c r="U43" s="25"/>
      <c r="V43" s="25"/>
      <c r="W43" s="25"/>
      <c r="X43" s="16"/>
      <c r="Y43" s="16">
        <v>1</v>
      </c>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row>
    <row r="44" spans="1:246" ht="38.25" x14ac:dyDescent="0.2">
      <c r="A44" s="7">
        <v>64</v>
      </c>
      <c r="B44" s="49" t="s">
        <v>195</v>
      </c>
      <c r="C44" s="7" t="s">
        <v>19</v>
      </c>
      <c r="D44" s="7" t="s">
        <v>20</v>
      </c>
      <c r="E44" s="18">
        <v>1.45</v>
      </c>
      <c r="F44" s="18">
        <v>1.45</v>
      </c>
      <c r="G44" s="18">
        <v>1.45</v>
      </c>
      <c r="H44" s="7" t="s">
        <v>82</v>
      </c>
      <c r="I44" s="14" t="s">
        <v>23</v>
      </c>
      <c r="J44" s="19" t="s">
        <v>196</v>
      </c>
      <c r="K44" s="20" t="s">
        <v>25</v>
      </c>
      <c r="L44" s="20" t="s">
        <v>171</v>
      </c>
      <c r="M44" s="18">
        <v>1.45</v>
      </c>
      <c r="N44" s="25"/>
      <c r="O44" s="7">
        <v>100</v>
      </c>
      <c r="P44" s="7"/>
      <c r="Q44" s="7" t="s">
        <v>450</v>
      </c>
      <c r="R44" s="7" t="s">
        <v>450</v>
      </c>
      <c r="S44" s="7" t="s">
        <v>450</v>
      </c>
      <c r="T44" s="25"/>
      <c r="U44" s="25"/>
      <c r="V44" s="25"/>
      <c r="W44" s="25"/>
      <c r="X44" s="16"/>
      <c r="Y44" s="16">
        <v>1</v>
      </c>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row>
    <row r="45" spans="1:246" ht="76.5" x14ac:dyDescent="0.2">
      <c r="A45" s="7">
        <v>74</v>
      </c>
      <c r="B45" s="19" t="s">
        <v>212</v>
      </c>
      <c r="C45" s="7" t="s">
        <v>19</v>
      </c>
      <c r="D45" s="7" t="s">
        <v>20</v>
      </c>
      <c r="E45" s="18">
        <v>1.3</v>
      </c>
      <c r="F45" s="18">
        <v>1.3</v>
      </c>
      <c r="G45" s="18">
        <v>1.3</v>
      </c>
      <c r="H45" s="7" t="s">
        <v>82</v>
      </c>
      <c r="I45" s="14" t="s">
        <v>213</v>
      </c>
      <c r="J45" s="19" t="s">
        <v>512</v>
      </c>
      <c r="K45" s="7" t="s">
        <v>25</v>
      </c>
      <c r="L45" s="7" t="s">
        <v>171</v>
      </c>
      <c r="M45" s="25"/>
      <c r="N45" s="25"/>
      <c r="O45" s="25"/>
      <c r="P45" s="25"/>
      <c r="Q45" s="25"/>
      <c r="R45" s="25"/>
      <c r="S45" s="7" t="s">
        <v>450</v>
      </c>
      <c r="T45" s="25"/>
      <c r="U45" s="25"/>
      <c r="V45" s="25"/>
      <c r="W45" s="91" t="s">
        <v>494</v>
      </c>
      <c r="X45" s="16"/>
      <c r="Y45" s="16">
        <v>1</v>
      </c>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row>
    <row r="46" spans="1:246" ht="89.25" x14ac:dyDescent="0.2">
      <c r="A46" s="7">
        <v>75</v>
      </c>
      <c r="B46" s="19" t="s">
        <v>214</v>
      </c>
      <c r="C46" s="7" t="s">
        <v>31</v>
      </c>
      <c r="D46" s="7" t="s">
        <v>20</v>
      </c>
      <c r="E46" s="18">
        <v>0.03</v>
      </c>
      <c r="F46" s="18">
        <v>0.03</v>
      </c>
      <c r="G46" s="18">
        <v>0.03</v>
      </c>
      <c r="H46" s="7" t="s">
        <v>82</v>
      </c>
      <c r="I46" s="14" t="s">
        <v>75</v>
      </c>
      <c r="J46" s="19" t="s">
        <v>513</v>
      </c>
      <c r="K46" s="7" t="s">
        <v>25</v>
      </c>
      <c r="L46" s="7" t="s">
        <v>171</v>
      </c>
      <c r="M46" s="25"/>
      <c r="N46" s="25"/>
      <c r="O46" s="25"/>
      <c r="P46" s="25"/>
      <c r="Q46" s="25"/>
      <c r="R46" s="25"/>
      <c r="S46" s="7" t="s">
        <v>450</v>
      </c>
      <c r="T46" s="25"/>
      <c r="U46" s="25"/>
      <c r="V46" s="25"/>
      <c r="W46" s="25" t="s">
        <v>495</v>
      </c>
      <c r="X46" s="16"/>
      <c r="Y46" s="16">
        <v>1</v>
      </c>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row>
    <row r="47" spans="1:246" ht="102" x14ac:dyDescent="0.2">
      <c r="A47" s="7">
        <v>76</v>
      </c>
      <c r="B47" s="12" t="s">
        <v>215</v>
      </c>
      <c r="C47" s="7" t="s">
        <v>19</v>
      </c>
      <c r="D47" s="7" t="s">
        <v>20</v>
      </c>
      <c r="E47" s="18">
        <v>1</v>
      </c>
      <c r="F47" s="18">
        <v>1</v>
      </c>
      <c r="G47" s="18">
        <v>1</v>
      </c>
      <c r="H47" s="7" t="s">
        <v>82</v>
      </c>
      <c r="I47" s="14" t="s">
        <v>75</v>
      </c>
      <c r="J47" s="12" t="s">
        <v>514</v>
      </c>
      <c r="K47" s="7" t="s">
        <v>25</v>
      </c>
      <c r="L47" s="7" t="s">
        <v>171</v>
      </c>
      <c r="M47" s="25"/>
      <c r="N47" s="25"/>
      <c r="O47" s="25"/>
      <c r="P47" s="25"/>
      <c r="Q47" s="25"/>
      <c r="R47" s="25"/>
      <c r="S47" s="7" t="s">
        <v>450</v>
      </c>
      <c r="T47" s="25"/>
      <c r="U47" s="25"/>
      <c r="V47" s="25"/>
      <c r="W47" s="91" t="s">
        <v>496</v>
      </c>
      <c r="X47" s="16"/>
      <c r="Y47" s="16">
        <v>1</v>
      </c>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row>
    <row r="48" spans="1:246" ht="102" x14ac:dyDescent="0.2">
      <c r="A48" s="7">
        <v>77</v>
      </c>
      <c r="B48" s="12" t="s">
        <v>216</v>
      </c>
      <c r="C48" s="7" t="s">
        <v>19</v>
      </c>
      <c r="D48" s="7" t="s">
        <v>20</v>
      </c>
      <c r="E48" s="18">
        <v>1.65</v>
      </c>
      <c r="F48" s="18">
        <v>1.65</v>
      </c>
      <c r="G48" s="18">
        <v>1.65</v>
      </c>
      <c r="H48" s="7" t="s">
        <v>82</v>
      </c>
      <c r="I48" s="14" t="s">
        <v>217</v>
      </c>
      <c r="J48" s="12" t="s">
        <v>515</v>
      </c>
      <c r="K48" s="7" t="s">
        <v>25</v>
      </c>
      <c r="L48" s="7" t="s">
        <v>171</v>
      </c>
      <c r="M48" s="25"/>
      <c r="N48" s="25"/>
      <c r="O48" s="25"/>
      <c r="P48" s="25"/>
      <c r="Q48" s="7" t="s">
        <v>450</v>
      </c>
      <c r="R48" s="7" t="s">
        <v>450</v>
      </c>
      <c r="S48" s="7" t="s">
        <v>450</v>
      </c>
      <c r="T48" s="25"/>
      <c r="U48" s="25"/>
      <c r="V48" s="25"/>
      <c r="W48" s="25" t="s">
        <v>497</v>
      </c>
      <c r="X48" s="16"/>
      <c r="Y48" s="16">
        <v>1</v>
      </c>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row>
    <row r="49" spans="1:206" ht="76.5" x14ac:dyDescent="0.2">
      <c r="A49" s="7">
        <v>78</v>
      </c>
      <c r="B49" s="23" t="s">
        <v>218</v>
      </c>
      <c r="C49" s="7" t="s">
        <v>19</v>
      </c>
      <c r="D49" s="7" t="s">
        <v>20</v>
      </c>
      <c r="E49" s="24">
        <v>5.3</v>
      </c>
      <c r="F49" s="24">
        <v>5.3</v>
      </c>
      <c r="G49" s="24">
        <v>5.3</v>
      </c>
      <c r="H49" s="7" t="s">
        <v>82</v>
      </c>
      <c r="I49" s="7" t="s">
        <v>219</v>
      </c>
      <c r="J49" s="12" t="s">
        <v>220</v>
      </c>
      <c r="K49" s="7" t="s">
        <v>25</v>
      </c>
      <c r="L49" s="7" t="s">
        <v>171</v>
      </c>
      <c r="M49" s="25"/>
      <c r="N49" s="25"/>
      <c r="O49" s="25"/>
      <c r="P49" s="25"/>
      <c r="Q49" s="25"/>
      <c r="R49" s="25"/>
      <c r="S49" s="7" t="s">
        <v>450</v>
      </c>
      <c r="T49" s="25"/>
      <c r="U49" s="25"/>
      <c r="V49" s="25"/>
      <c r="W49" s="25"/>
      <c r="X49" s="16"/>
      <c r="Y49" s="16">
        <v>1</v>
      </c>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row>
    <row r="50" spans="1:206" ht="76.5" x14ac:dyDescent="0.2">
      <c r="A50" s="7">
        <v>79</v>
      </c>
      <c r="B50" s="23" t="s">
        <v>221</v>
      </c>
      <c r="C50" s="7" t="s">
        <v>19</v>
      </c>
      <c r="D50" s="7" t="s">
        <v>20</v>
      </c>
      <c r="E50" s="24">
        <v>5.9</v>
      </c>
      <c r="F50" s="24">
        <v>5.9</v>
      </c>
      <c r="G50" s="24">
        <v>5.9</v>
      </c>
      <c r="H50" s="7" t="s">
        <v>82</v>
      </c>
      <c r="I50" s="7" t="s">
        <v>219</v>
      </c>
      <c r="J50" s="12" t="s">
        <v>220</v>
      </c>
      <c r="K50" s="7" t="s">
        <v>25</v>
      </c>
      <c r="L50" s="7" t="s">
        <v>171</v>
      </c>
      <c r="M50" s="25"/>
      <c r="N50" s="25"/>
      <c r="O50" s="25"/>
      <c r="P50" s="25"/>
      <c r="Q50" s="25"/>
      <c r="R50" s="25"/>
      <c r="S50" s="7" t="s">
        <v>450</v>
      </c>
      <c r="T50" s="25"/>
      <c r="U50" s="25"/>
      <c r="V50" s="25"/>
      <c r="W50" s="25"/>
      <c r="X50" s="16"/>
      <c r="Y50" s="16">
        <v>1</v>
      </c>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row>
    <row r="51" spans="1:206" ht="76.5" x14ac:dyDescent="0.2">
      <c r="A51" s="7">
        <v>80</v>
      </c>
      <c r="B51" s="23" t="s">
        <v>222</v>
      </c>
      <c r="C51" s="7" t="s">
        <v>19</v>
      </c>
      <c r="D51" s="7" t="s">
        <v>20</v>
      </c>
      <c r="E51" s="24">
        <v>9</v>
      </c>
      <c r="F51" s="24">
        <v>9</v>
      </c>
      <c r="G51" s="24">
        <v>9</v>
      </c>
      <c r="H51" s="7" t="s">
        <v>82</v>
      </c>
      <c r="I51" s="7" t="s">
        <v>219</v>
      </c>
      <c r="J51" s="12" t="s">
        <v>220</v>
      </c>
      <c r="K51" s="7" t="s">
        <v>25</v>
      </c>
      <c r="L51" s="7" t="s">
        <v>171</v>
      </c>
      <c r="M51" s="25"/>
      <c r="N51" s="25"/>
      <c r="O51" s="25"/>
      <c r="P51" s="25"/>
      <c r="Q51" s="25"/>
      <c r="R51" s="25"/>
      <c r="S51" s="7" t="s">
        <v>450</v>
      </c>
      <c r="T51" s="25"/>
      <c r="U51" s="25"/>
      <c r="V51" s="25"/>
      <c r="W51" s="25"/>
      <c r="X51" s="16"/>
      <c r="Y51" s="16">
        <v>1</v>
      </c>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row>
    <row r="52" spans="1:206" ht="76.5" x14ac:dyDescent="0.2">
      <c r="A52" s="7">
        <v>81</v>
      </c>
      <c r="B52" s="23" t="s">
        <v>223</v>
      </c>
      <c r="C52" s="7" t="s">
        <v>19</v>
      </c>
      <c r="D52" s="7" t="s">
        <v>20</v>
      </c>
      <c r="E52" s="24">
        <v>16.399999999999999</v>
      </c>
      <c r="F52" s="24">
        <v>16.399999999999999</v>
      </c>
      <c r="G52" s="24">
        <v>16.399999999999999</v>
      </c>
      <c r="H52" s="7" t="s">
        <v>82</v>
      </c>
      <c r="I52" s="7" t="s">
        <v>219</v>
      </c>
      <c r="J52" s="12" t="s">
        <v>220</v>
      </c>
      <c r="K52" s="7" t="s">
        <v>25</v>
      </c>
      <c r="L52" s="7" t="s">
        <v>171</v>
      </c>
      <c r="M52" s="25"/>
      <c r="N52" s="25"/>
      <c r="O52" s="25"/>
      <c r="P52" s="25"/>
      <c r="Q52" s="25"/>
      <c r="R52" s="25"/>
      <c r="S52" s="7" t="s">
        <v>450</v>
      </c>
      <c r="T52" s="25"/>
      <c r="U52" s="25"/>
      <c r="V52" s="25"/>
      <c r="W52" s="25"/>
      <c r="X52" s="16"/>
      <c r="Y52" s="16">
        <v>1</v>
      </c>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row>
    <row r="53" spans="1:206" x14ac:dyDescent="0.2">
      <c r="A53" s="5" t="s">
        <v>224</v>
      </c>
      <c r="B53" s="6" t="s">
        <v>225</v>
      </c>
      <c r="C53" s="5"/>
      <c r="D53" s="5"/>
      <c r="E53" s="5"/>
      <c r="F53" s="5"/>
      <c r="G53" s="5"/>
      <c r="H53" s="5"/>
      <c r="I53" s="5"/>
      <c r="J53" s="5"/>
      <c r="K53" s="5"/>
      <c r="L53" s="5"/>
      <c r="M53" s="5"/>
      <c r="N53" s="5"/>
      <c r="O53" s="5"/>
      <c r="P53" s="5"/>
      <c r="Q53" s="5"/>
      <c r="R53" s="5"/>
      <c r="S53" s="5"/>
      <c r="T53" s="5"/>
      <c r="U53" s="5"/>
      <c r="V53" s="5"/>
      <c r="W53" s="5"/>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row>
    <row r="54" spans="1:206" ht="25.5" x14ac:dyDescent="0.2">
      <c r="A54" s="5" t="s">
        <v>226</v>
      </c>
      <c r="B54" s="6" t="s">
        <v>17</v>
      </c>
      <c r="C54" s="5"/>
      <c r="D54" s="5"/>
      <c r="E54" s="5"/>
      <c r="F54" s="5"/>
      <c r="G54" s="5"/>
      <c r="H54" s="5"/>
      <c r="I54" s="5"/>
      <c r="J54" s="5"/>
      <c r="K54" s="5"/>
      <c r="L54" s="5"/>
      <c r="M54" s="5"/>
      <c r="N54" s="5"/>
      <c r="O54" s="5"/>
      <c r="P54" s="5"/>
      <c r="Q54" s="5"/>
      <c r="R54" s="5"/>
      <c r="S54" s="5"/>
      <c r="T54" s="5"/>
      <c r="U54" s="5"/>
      <c r="V54" s="5"/>
      <c r="W54" s="5"/>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row>
    <row r="55" spans="1:206" ht="25.5" x14ac:dyDescent="0.2">
      <c r="A55" s="5" t="s">
        <v>248</v>
      </c>
      <c r="B55" s="6" t="s">
        <v>159</v>
      </c>
      <c r="C55" s="5"/>
      <c r="D55" s="5"/>
      <c r="E55" s="5"/>
      <c r="F55" s="5"/>
      <c r="G55" s="5"/>
      <c r="H55" s="5"/>
      <c r="I55" s="5"/>
      <c r="J55" s="5"/>
      <c r="K55" s="5"/>
      <c r="L55" s="5"/>
      <c r="M55" s="5"/>
      <c r="N55" s="5"/>
      <c r="O55" s="5"/>
      <c r="P55" s="5"/>
      <c r="Q55" s="5"/>
      <c r="R55" s="5"/>
      <c r="S55" s="5"/>
      <c r="T55" s="5"/>
      <c r="U55" s="5"/>
      <c r="V55" s="5"/>
      <c r="W55" s="5"/>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row>
    <row r="56" spans="1:206" ht="38.25" x14ac:dyDescent="0.2">
      <c r="A56" s="5" t="s">
        <v>257</v>
      </c>
      <c r="B56" s="6" t="s">
        <v>258</v>
      </c>
      <c r="C56" s="5"/>
      <c r="D56" s="5"/>
      <c r="E56" s="5"/>
      <c r="F56" s="5"/>
      <c r="G56" s="5"/>
      <c r="H56" s="5"/>
      <c r="I56" s="5"/>
      <c r="J56" s="5"/>
      <c r="K56" s="5"/>
      <c r="L56" s="5"/>
      <c r="M56" s="5"/>
      <c r="N56" s="5"/>
      <c r="O56" s="5"/>
      <c r="P56" s="5"/>
      <c r="Q56" s="5"/>
      <c r="R56" s="5"/>
      <c r="S56" s="5"/>
      <c r="T56" s="5"/>
      <c r="U56" s="5"/>
      <c r="V56" s="5"/>
      <c r="W56" s="5"/>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row>
    <row r="57" spans="1:206" ht="25.5" x14ac:dyDescent="0.2">
      <c r="A57" s="5" t="s">
        <v>14</v>
      </c>
      <c r="B57" s="6" t="s">
        <v>17</v>
      </c>
      <c r="C57" s="5"/>
      <c r="D57" s="5"/>
      <c r="E57" s="5"/>
      <c r="F57" s="5"/>
      <c r="G57" s="5"/>
      <c r="H57" s="5"/>
      <c r="I57" s="5"/>
      <c r="J57" s="6"/>
      <c r="K57" s="5"/>
      <c r="L57" s="5"/>
      <c r="M57" s="5"/>
      <c r="N57" s="5"/>
      <c r="O57" s="5"/>
      <c r="P57" s="5"/>
      <c r="Q57" s="5"/>
      <c r="R57" s="5"/>
      <c r="S57" s="5"/>
      <c r="T57" s="5"/>
      <c r="U57" s="5"/>
      <c r="V57" s="5"/>
      <c r="W57" s="5"/>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row>
    <row r="58" spans="1:206" ht="76.5" x14ac:dyDescent="0.2">
      <c r="A58" s="7">
        <v>91</v>
      </c>
      <c r="B58" s="12" t="s">
        <v>262</v>
      </c>
      <c r="C58" s="7" t="s">
        <v>19</v>
      </c>
      <c r="D58" s="7" t="s">
        <v>20</v>
      </c>
      <c r="E58" s="13">
        <v>0.08</v>
      </c>
      <c r="F58" s="13"/>
      <c r="G58" s="13">
        <v>0.08</v>
      </c>
      <c r="H58" s="7" t="s">
        <v>22</v>
      </c>
      <c r="I58" s="7" t="s">
        <v>193</v>
      </c>
      <c r="J58" s="12" t="s">
        <v>263</v>
      </c>
      <c r="K58" s="7" t="s">
        <v>261</v>
      </c>
      <c r="L58" s="7"/>
      <c r="M58" s="13">
        <v>0.08</v>
      </c>
      <c r="N58" s="7"/>
      <c r="O58" s="7">
        <v>100</v>
      </c>
      <c r="P58" s="7"/>
      <c r="Q58" s="7" t="s">
        <v>450</v>
      </c>
      <c r="R58" s="7" t="s">
        <v>450</v>
      </c>
      <c r="S58" s="7" t="s">
        <v>450</v>
      </c>
      <c r="T58" s="7"/>
      <c r="U58" s="7"/>
      <c r="V58" s="7"/>
      <c r="W58" s="7"/>
      <c r="X58" s="1"/>
      <c r="Y58" s="1">
        <v>1</v>
      </c>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row>
    <row r="59" spans="1:206" ht="114.75" x14ac:dyDescent="0.2">
      <c r="A59" s="7">
        <v>92</v>
      </c>
      <c r="B59" s="12" t="s">
        <v>264</v>
      </c>
      <c r="C59" s="7" t="s">
        <v>19</v>
      </c>
      <c r="D59" s="7" t="s">
        <v>20</v>
      </c>
      <c r="E59" s="13">
        <v>0.27</v>
      </c>
      <c r="F59" s="13"/>
      <c r="G59" s="13">
        <v>0.27</v>
      </c>
      <c r="H59" s="7" t="s">
        <v>22</v>
      </c>
      <c r="I59" s="7" t="s">
        <v>88</v>
      </c>
      <c r="J59" s="12" t="s">
        <v>265</v>
      </c>
      <c r="K59" s="7" t="s">
        <v>261</v>
      </c>
      <c r="L59" s="7"/>
      <c r="M59" s="13">
        <v>0.27</v>
      </c>
      <c r="N59" s="7"/>
      <c r="O59" s="7">
        <v>100</v>
      </c>
      <c r="P59" s="7" t="s">
        <v>499</v>
      </c>
      <c r="Q59" s="7" t="s">
        <v>450</v>
      </c>
      <c r="R59" s="7" t="s">
        <v>450</v>
      </c>
      <c r="S59" s="7" t="s">
        <v>450</v>
      </c>
      <c r="T59" s="7"/>
      <c r="U59" s="7"/>
      <c r="V59" s="12" t="s">
        <v>488</v>
      </c>
      <c r="W59" s="7"/>
      <c r="X59" s="1"/>
      <c r="Y59" s="1">
        <v>1</v>
      </c>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row>
    <row r="60" spans="1:206" ht="76.5" x14ac:dyDescent="0.2">
      <c r="A60" s="7">
        <v>95</v>
      </c>
      <c r="B60" s="12" t="s">
        <v>273</v>
      </c>
      <c r="C60" s="7" t="s">
        <v>19</v>
      </c>
      <c r="D60" s="7" t="s">
        <v>20</v>
      </c>
      <c r="E60" s="7">
        <v>0.34</v>
      </c>
      <c r="F60" s="7"/>
      <c r="G60" s="7">
        <v>0.34</v>
      </c>
      <c r="H60" s="12" t="s">
        <v>82</v>
      </c>
      <c r="I60" s="7" t="s">
        <v>274</v>
      </c>
      <c r="J60" s="12" t="s">
        <v>275</v>
      </c>
      <c r="K60" s="7" t="s">
        <v>269</v>
      </c>
      <c r="L60" s="7"/>
      <c r="M60" s="7">
        <v>0.34</v>
      </c>
      <c r="N60" s="7"/>
      <c r="O60" s="7">
        <v>100</v>
      </c>
      <c r="P60" s="7" t="s">
        <v>499</v>
      </c>
      <c r="Q60" s="7" t="s">
        <v>450</v>
      </c>
      <c r="R60" s="7" t="s">
        <v>450</v>
      </c>
      <c r="S60" s="7" t="s">
        <v>450</v>
      </c>
      <c r="T60" s="12"/>
      <c r="U60" s="12"/>
      <c r="V60" s="12" t="s">
        <v>488</v>
      </c>
      <c r="W60" s="12"/>
      <c r="X60" s="15"/>
      <c r="Y60" s="15">
        <v>1</v>
      </c>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row>
    <row r="61" spans="1:206" ht="38.25" x14ac:dyDescent="0.2">
      <c r="A61" s="7">
        <v>96</v>
      </c>
      <c r="B61" s="12" t="s">
        <v>276</v>
      </c>
      <c r="C61" s="7" t="s">
        <v>19</v>
      </c>
      <c r="D61" s="7" t="s">
        <v>20</v>
      </c>
      <c r="E61" s="7">
        <v>81.96</v>
      </c>
      <c r="F61" s="7"/>
      <c r="G61" s="7">
        <v>0</v>
      </c>
      <c r="H61" s="12" t="s">
        <v>82</v>
      </c>
      <c r="I61" s="7" t="s">
        <v>277</v>
      </c>
      <c r="J61" s="12" t="s">
        <v>278</v>
      </c>
      <c r="K61" s="7" t="s">
        <v>269</v>
      </c>
      <c r="L61" s="7"/>
      <c r="M61" s="12"/>
      <c r="N61" s="12"/>
      <c r="O61" s="12"/>
      <c r="P61" s="12"/>
      <c r="Q61" s="12"/>
      <c r="R61" s="12"/>
      <c r="S61" s="12"/>
      <c r="T61" s="7" t="s">
        <v>450</v>
      </c>
      <c r="U61" s="12"/>
      <c r="V61" s="12" t="s">
        <v>483</v>
      </c>
      <c r="W61" s="12"/>
      <c r="X61" s="15"/>
      <c r="Y61" s="15">
        <v>1</v>
      </c>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row>
    <row r="62" spans="1:206" ht="51" x14ac:dyDescent="0.2">
      <c r="A62" s="7">
        <v>106</v>
      </c>
      <c r="B62" s="8" t="s">
        <v>307</v>
      </c>
      <c r="C62" s="14" t="s">
        <v>31</v>
      </c>
      <c r="D62" s="7" t="s">
        <v>20</v>
      </c>
      <c r="E62" s="14">
        <v>1.9</v>
      </c>
      <c r="F62" s="14">
        <v>0</v>
      </c>
      <c r="G62" s="14">
        <v>0</v>
      </c>
      <c r="H62" s="7" t="s">
        <v>22</v>
      </c>
      <c r="I62" s="14" t="s">
        <v>32</v>
      </c>
      <c r="J62" s="12" t="s">
        <v>308</v>
      </c>
      <c r="K62" s="14" t="s">
        <v>261</v>
      </c>
      <c r="L62" s="7"/>
      <c r="M62" s="14">
        <v>1.9</v>
      </c>
      <c r="N62" s="25"/>
      <c r="O62" s="14">
        <v>100</v>
      </c>
      <c r="P62" s="14"/>
      <c r="Q62" s="14" t="s">
        <v>450</v>
      </c>
      <c r="R62" s="14" t="s">
        <v>450</v>
      </c>
      <c r="S62" s="14" t="s">
        <v>450</v>
      </c>
      <c r="T62" s="25"/>
      <c r="U62" s="25"/>
      <c r="V62" s="25"/>
      <c r="W62" s="25"/>
      <c r="X62" s="16"/>
      <c r="Y62" s="16">
        <v>1</v>
      </c>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row>
    <row r="63" spans="1:206" ht="51" x14ac:dyDescent="0.2">
      <c r="A63" s="7">
        <v>109</v>
      </c>
      <c r="B63" s="12" t="s">
        <v>316</v>
      </c>
      <c r="C63" s="7" t="s">
        <v>19</v>
      </c>
      <c r="D63" s="7" t="s">
        <v>20</v>
      </c>
      <c r="E63" s="7">
        <v>0.79</v>
      </c>
      <c r="F63" s="7"/>
      <c r="G63" s="7">
        <v>0</v>
      </c>
      <c r="H63" s="12" t="s">
        <v>82</v>
      </c>
      <c r="I63" s="7" t="s">
        <v>23</v>
      </c>
      <c r="J63" s="12" t="s">
        <v>317</v>
      </c>
      <c r="K63" s="14" t="s">
        <v>261</v>
      </c>
      <c r="L63" s="7"/>
      <c r="M63" s="7">
        <v>0.79</v>
      </c>
      <c r="N63" s="12"/>
      <c r="O63" s="12">
        <v>100</v>
      </c>
      <c r="P63" s="7" t="s">
        <v>500</v>
      </c>
      <c r="Q63" s="7" t="s">
        <v>450</v>
      </c>
      <c r="R63" s="7" t="s">
        <v>450</v>
      </c>
      <c r="S63" s="7" t="s">
        <v>450</v>
      </c>
      <c r="T63" s="12"/>
      <c r="U63" s="12"/>
      <c r="V63" s="12" t="s">
        <v>488</v>
      </c>
      <c r="W63" s="12"/>
      <c r="X63" s="15"/>
      <c r="Y63" s="15">
        <v>1</v>
      </c>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row>
    <row r="64" spans="1:206" ht="25.5" x14ac:dyDescent="0.2">
      <c r="A64" s="5" t="s">
        <v>166</v>
      </c>
      <c r="B64" s="6" t="s">
        <v>159</v>
      </c>
      <c r="C64" s="5"/>
      <c r="D64" s="5"/>
      <c r="E64" s="5"/>
      <c r="F64" s="5"/>
      <c r="G64" s="5"/>
      <c r="H64" s="5"/>
      <c r="I64" s="5"/>
      <c r="J64" s="6"/>
      <c r="K64" s="5"/>
      <c r="L64" s="5"/>
      <c r="M64" s="5"/>
      <c r="N64" s="5"/>
      <c r="O64" s="5"/>
      <c r="P64" s="5"/>
      <c r="Q64" s="5"/>
      <c r="R64" s="5"/>
      <c r="S64" s="5"/>
      <c r="T64" s="5"/>
      <c r="U64" s="5"/>
      <c r="V64" s="5"/>
      <c r="W64" s="5"/>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row>
    <row r="65" spans="1:25" ht="51" x14ac:dyDescent="0.2">
      <c r="A65" s="7">
        <v>129</v>
      </c>
      <c r="B65" s="8" t="s">
        <v>376</v>
      </c>
      <c r="C65" s="14" t="s">
        <v>19</v>
      </c>
      <c r="D65" s="7" t="s">
        <v>20</v>
      </c>
      <c r="E65" s="14">
        <v>0.3</v>
      </c>
      <c r="F65" s="14"/>
      <c r="G65" s="14">
        <v>0</v>
      </c>
      <c r="H65" s="7" t="s">
        <v>22</v>
      </c>
      <c r="I65" s="14" t="s">
        <v>36</v>
      </c>
      <c r="J65" s="12" t="s">
        <v>377</v>
      </c>
      <c r="K65" s="14" t="s">
        <v>378</v>
      </c>
      <c r="L65" s="7"/>
      <c r="M65" s="14" t="s">
        <v>450</v>
      </c>
      <c r="N65" s="14"/>
      <c r="O65" s="14" t="s">
        <v>450</v>
      </c>
      <c r="P65" s="14" t="s">
        <v>450</v>
      </c>
      <c r="Q65" s="14" t="s">
        <v>450</v>
      </c>
      <c r="R65" s="14" t="s">
        <v>450</v>
      </c>
      <c r="S65" s="14"/>
      <c r="T65" s="97"/>
      <c r="U65" s="97"/>
      <c r="V65" s="97"/>
      <c r="W65" s="97"/>
      <c r="Y65" s="81">
        <v>1</v>
      </c>
    </row>
    <row r="66" spans="1:25" ht="51" x14ac:dyDescent="0.2">
      <c r="A66" s="7">
        <v>130</v>
      </c>
      <c r="B66" s="8" t="s">
        <v>379</v>
      </c>
      <c r="C66" s="14" t="s">
        <v>19</v>
      </c>
      <c r="D66" s="7" t="s">
        <v>20</v>
      </c>
      <c r="E66" s="14">
        <v>0.4</v>
      </c>
      <c r="F66" s="14"/>
      <c r="G66" s="14">
        <v>0</v>
      </c>
      <c r="H66" s="7" t="s">
        <v>22</v>
      </c>
      <c r="I66" s="14" t="s">
        <v>32</v>
      </c>
      <c r="J66" s="12" t="s">
        <v>380</v>
      </c>
      <c r="K66" s="14" t="s">
        <v>378</v>
      </c>
      <c r="L66" s="7"/>
      <c r="M66" s="14" t="s">
        <v>450</v>
      </c>
      <c r="N66" s="14"/>
      <c r="O66" s="14" t="s">
        <v>450</v>
      </c>
      <c r="P66" s="14" t="s">
        <v>450</v>
      </c>
      <c r="Q66" s="14" t="s">
        <v>450</v>
      </c>
      <c r="R66" s="14" t="s">
        <v>450</v>
      </c>
      <c r="S66" s="14"/>
      <c r="T66" s="97"/>
      <c r="U66" s="97"/>
      <c r="V66" s="97"/>
      <c r="W66" s="97"/>
      <c r="Y66" s="81">
        <v>1</v>
      </c>
    </row>
    <row r="67" spans="1:25" ht="51" x14ac:dyDescent="0.2">
      <c r="A67" s="7">
        <v>131</v>
      </c>
      <c r="B67" s="8" t="s">
        <v>381</v>
      </c>
      <c r="C67" s="14" t="s">
        <v>19</v>
      </c>
      <c r="D67" s="7" t="s">
        <v>20</v>
      </c>
      <c r="E67" s="14">
        <v>0.1</v>
      </c>
      <c r="F67" s="14"/>
      <c r="G67" s="14">
        <v>0</v>
      </c>
      <c r="H67" s="7" t="s">
        <v>22</v>
      </c>
      <c r="I67" s="14" t="s">
        <v>382</v>
      </c>
      <c r="J67" s="12" t="s">
        <v>383</v>
      </c>
      <c r="K67" s="14" t="s">
        <v>378</v>
      </c>
      <c r="L67" s="7"/>
      <c r="M67" s="14" t="s">
        <v>450</v>
      </c>
      <c r="N67" s="14"/>
      <c r="O67" s="14" t="s">
        <v>450</v>
      </c>
      <c r="P67" s="14" t="s">
        <v>450</v>
      </c>
      <c r="Q67" s="14" t="s">
        <v>450</v>
      </c>
      <c r="R67" s="14" t="s">
        <v>450</v>
      </c>
      <c r="S67" s="14" t="s">
        <v>450</v>
      </c>
      <c r="T67" s="97"/>
      <c r="U67" s="97"/>
      <c r="V67" s="12" t="s">
        <v>488</v>
      </c>
      <c r="W67" s="97"/>
      <c r="Y67" s="81">
        <v>1</v>
      </c>
    </row>
    <row r="68" spans="1:25" s="86" customFormat="1" x14ac:dyDescent="0.2">
      <c r="A68" s="60" t="s">
        <v>416</v>
      </c>
      <c r="B68" s="269" t="s">
        <v>417</v>
      </c>
      <c r="C68" s="269"/>
      <c r="D68" s="269"/>
      <c r="E68" s="269"/>
      <c r="F68" s="269"/>
      <c r="G68" s="269"/>
      <c r="H68" s="269"/>
      <c r="I68" s="269"/>
      <c r="J68" s="269"/>
      <c r="K68" s="14"/>
      <c r="L68" s="7"/>
      <c r="M68" s="84"/>
      <c r="N68" s="84"/>
      <c r="O68" s="84"/>
      <c r="P68" s="84"/>
      <c r="Q68" s="84"/>
      <c r="R68" s="84"/>
      <c r="S68" s="84"/>
      <c r="T68" s="84"/>
      <c r="U68" s="84"/>
      <c r="V68" s="84"/>
      <c r="W68" s="84"/>
    </row>
    <row r="69" spans="1:25" s="86" customFormat="1" x14ac:dyDescent="0.2">
      <c r="A69" s="60" t="s">
        <v>384</v>
      </c>
      <c r="B69" s="269" t="s">
        <v>418</v>
      </c>
      <c r="C69" s="269"/>
      <c r="D69" s="269"/>
      <c r="E69" s="269"/>
      <c r="F69" s="269"/>
      <c r="G69" s="269"/>
      <c r="H69" s="269"/>
      <c r="I69" s="269"/>
      <c r="J69" s="269"/>
      <c r="K69" s="14"/>
      <c r="L69" s="7"/>
      <c r="M69" s="84"/>
      <c r="N69" s="84"/>
      <c r="O69" s="84"/>
      <c r="P69" s="84"/>
      <c r="Q69" s="84"/>
      <c r="R69" s="84"/>
      <c r="S69" s="84"/>
      <c r="T69" s="84"/>
      <c r="U69" s="84"/>
      <c r="V69" s="84"/>
      <c r="W69" s="84"/>
    </row>
    <row r="70" spans="1:25" s="102" customFormat="1" x14ac:dyDescent="0.2">
      <c r="A70" s="98" t="s">
        <v>405</v>
      </c>
      <c r="B70" s="98" t="s">
        <v>419</v>
      </c>
      <c r="C70" s="98"/>
      <c r="D70" s="98"/>
      <c r="E70" s="99"/>
      <c r="F70" s="100"/>
      <c r="G70" s="100"/>
      <c r="H70" s="98"/>
      <c r="I70" s="98"/>
      <c r="J70" s="101"/>
      <c r="K70" s="14"/>
      <c r="L70" s="7"/>
      <c r="M70" s="98"/>
      <c r="N70" s="98"/>
      <c r="O70" s="98"/>
      <c r="P70" s="98"/>
      <c r="Q70" s="98"/>
      <c r="R70" s="98"/>
      <c r="S70" s="98"/>
      <c r="T70" s="98"/>
      <c r="U70" s="98"/>
      <c r="V70" s="98"/>
      <c r="W70" s="98"/>
    </row>
    <row r="71" spans="1:25" s="86" customFormat="1" ht="63.75" x14ac:dyDescent="0.2">
      <c r="A71" s="28">
        <v>7</v>
      </c>
      <c r="B71" s="29" t="s">
        <v>406</v>
      </c>
      <c r="C71" s="31" t="s">
        <v>19</v>
      </c>
      <c r="D71" s="7" t="s">
        <v>20</v>
      </c>
      <c r="E71" s="31">
        <v>0.48</v>
      </c>
      <c r="F71" s="31"/>
      <c r="G71" s="31">
        <v>0</v>
      </c>
      <c r="H71" s="28" t="s">
        <v>82</v>
      </c>
      <c r="I71" s="28" t="s">
        <v>408</v>
      </c>
      <c r="J71" s="29" t="s">
        <v>409</v>
      </c>
      <c r="K71" s="14"/>
      <c r="L71" s="7"/>
      <c r="M71" s="14" t="s">
        <v>450</v>
      </c>
      <c r="N71" s="14"/>
      <c r="O71" s="14" t="s">
        <v>450</v>
      </c>
      <c r="P71" s="14" t="s">
        <v>450</v>
      </c>
      <c r="Q71" s="14" t="s">
        <v>450</v>
      </c>
      <c r="R71" s="14" t="s">
        <v>450</v>
      </c>
      <c r="S71" s="14" t="s">
        <v>450</v>
      </c>
      <c r="T71" s="84"/>
      <c r="U71" s="84"/>
      <c r="V71" s="12" t="s">
        <v>488</v>
      </c>
      <c r="W71" s="84"/>
      <c r="Y71" s="86">
        <v>1</v>
      </c>
    </row>
    <row r="72" spans="1:25" s="86" customFormat="1" ht="63.75" x14ac:dyDescent="0.2">
      <c r="A72" s="28">
        <v>8</v>
      </c>
      <c r="B72" s="29" t="s">
        <v>410</v>
      </c>
      <c r="C72" s="31" t="s">
        <v>31</v>
      </c>
      <c r="D72" s="7" t="s">
        <v>20</v>
      </c>
      <c r="E72" s="31">
        <v>3.4</v>
      </c>
      <c r="F72" s="31"/>
      <c r="G72" s="31">
        <v>0</v>
      </c>
      <c r="H72" s="28" t="s">
        <v>82</v>
      </c>
      <c r="I72" s="28" t="s">
        <v>408</v>
      </c>
      <c r="J72" s="29" t="s">
        <v>411</v>
      </c>
      <c r="K72" s="14"/>
      <c r="L72" s="7"/>
      <c r="M72" s="14" t="s">
        <v>450</v>
      </c>
      <c r="N72" s="14"/>
      <c r="O72" s="14" t="s">
        <v>450</v>
      </c>
      <c r="P72" s="14" t="s">
        <v>450</v>
      </c>
      <c r="Q72" s="14" t="s">
        <v>450</v>
      </c>
      <c r="R72" s="14" t="s">
        <v>450</v>
      </c>
      <c r="S72" s="14" t="s">
        <v>450</v>
      </c>
      <c r="T72" s="84"/>
      <c r="U72" s="84"/>
      <c r="V72" s="12" t="s">
        <v>488</v>
      </c>
      <c r="W72" s="84"/>
      <c r="Y72" s="86">
        <v>1</v>
      </c>
    </row>
  </sheetData>
  <autoFilter ref="A7:Y72"/>
  <mergeCells count="23">
    <mergeCell ref="B68:J68"/>
    <mergeCell ref="B69:J69"/>
    <mergeCell ref="K4:K6"/>
    <mergeCell ref="L4:L6"/>
    <mergeCell ref="M4:W4"/>
    <mergeCell ref="F5:G5"/>
    <mergeCell ref="H5:H6"/>
    <mergeCell ref="I5:I6"/>
    <mergeCell ref="M5:O5"/>
    <mergeCell ref="P5:P6"/>
    <mergeCell ref="Q5:R5"/>
    <mergeCell ref="S5:T5"/>
    <mergeCell ref="A2:W2"/>
    <mergeCell ref="A3:W3"/>
    <mergeCell ref="A4:A6"/>
    <mergeCell ref="B4:B6"/>
    <mergeCell ref="C4:C6"/>
    <mergeCell ref="D4:D6"/>
    <mergeCell ref="E4:E6"/>
    <mergeCell ref="F4:G4"/>
    <mergeCell ref="H4:I4"/>
    <mergeCell ref="J4:J6"/>
    <mergeCell ref="U5:W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D8" sqref="D8"/>
    </sheetView>
  </sheetViews>
  <sheetFormatPr defaultColWidth="8.85546875" defaultRowHeight="15.75" x14ac:dyDescent="0.25"/>
  <cols>
    <col min="1" max="1" width="4.85546875" style="50" customWidth="1"/>
    <col min="2" max="2" width="33.7109375" style="50" customWidth="1"/>
    <col min="3" max="3" width="7.7109375" style="50" bestFit="1" customWidth="1"/>
    <col min="4" max="4" width="19.5703125" style="50" customWidth="1"/>
    <col min="5" max="5" width="8.28515625" style="50" bestFit="1" customWidth="1"/>
    <col min="6" max="6" width="8.5703125" style="50" bestFit="1" customWidth="1"/>
    <col min="7" max="7" width="7.140625" style="50" bestFit="1" customWidth="1"/>
    <col min="8" max="8" width="14.28515625" style="50" customWidth="1"/>
    <col min="9" max="9" width="41.140625" style="50" customWidth="1"/>
    <col min="10" max="10" width="11" style="50" customWidth="1"/>
    <col min="11" max="16384" width="8.85546875" style="51"/>
  </cols>
  <sheetData>
    <row r="1" spans="1:10" x14ac:dyDescent="0.25">
      <c r="A1" s="57"/>
    </row>
    <row r="2" spans="1:10" ht="21.6" customHeight="1" x14ac:dyDescent="0.25">
      <c r="A2" s="270" t="s">
        <v>581</v>
      </c>
      <c r="B2" s="270"/>
      <c r="C2" s="270"/>
      <c r="D2" s="270"/>
      <c r="E2" s="270"/>
      <c r="F2" s="270"/>
      <c r="G2" s="270"/>
      <c r="H2" s="270"/>
      <c r="I2" s="270"/>
      <c r="J2" s="270"/>
    </row>
    <row r="3" spans="1:10" x14ac:dyDescent="0.25">
      <c r="A3" s="262"/>
      <c r="B3" s="262"/>
      <c r="C3" s="262"/>
      <c r="D3" s="262"/>
      <c r="E3" s="262"/>
      <c r="F3" s="262"/>
      <c r="G3" s="262"/>
      <c r="H3" s="262"/>
      <c r="I3" s="262"/>
      <c r="J3" s="262"/>
    </row>
    <row r="4" spans="1:10" ht="27.6" customHeight="1" x14ac:dyDescent="0.25">
      <c r="A4" s="259" t="s">
        <v>437</v>
      </c>
      <c r="B4" s="259" t="s">
        <v>438</v>
      </c>
      <c r="C4" s="259" t="s">
        <v>422</v>
      </c>
      <c r="D4" s="259" t="s">
        <v>423</v>
      </c>
      <c r="E4" s="259" t="s">
        <v>439</v>
      </c>
      <c r="F4" s="261" t="s">
        <v>4</v>
      </c>
      <c r="G4" s="261"/>
      <c r="H4" s="111" t="s">
        <v>5</v>
      </c>
      <c r="I4" s="111" t="s">
        <v>6</v>
      </c>
      <c r="J4" s="259" t="s">
        <v>7</v>
      </c>
    </row>
    <row r="5" spans="1:10" ht="39.6" customHeight="1" x14ac:dyDescent="0.25">
      <c r="A5" s="259"/>
      <c r="B5" s="259"/>
      <c r="C5" s="259"/>
      <c r="D5" s="259"/>
      <c r="E5" s="259"/>
      <c r="F5" s="53" t="s">
        <v>8</v>
      </c>
      <c r="G5" s="53" t="s">
        <v>9</v>
      </c>
      <c r="H5" s="53" t="s">
        <v>441</v>
      </c>
      <c r="I5" s="111" t="s">
        <v>440</v>
      </c>
      <c r="J5" s="259"/>
    </row>
    <row r="6" spans="1:10" ht="24" customHeight="1" x14ac:dyDescent="0.25">
      <c r="A6" s="103" t="s">
        <v>14</v>
      </c>
      <c r="B6" s="112" t="s">
        <v>580</v>
      </c>
      <c r="C6" s="105"/>
      <c r="D6" s="105"/>
      <c r="E6" s="105"/>
      <c r="F6" s="105"/>
      <c r="G6" s="105"/>
      <c r="H6" s="105"/>
      <c r="I6" s="105"/>
      <c r="J6" s="105"/>
    </row>
    <row r="7" spans="1:10" s="50" customFormat="1" ht="38.25" x14ac:dyDescent="0.25">
      <c r="A7" s="55">
        <v>1</v>
      </c>
      <c r="B7" s="12" t="s">
        <v>227</v>
      </c>
      <c r="C7" s="7" t="s">
        <v>228</v>
      </c>
      <c r="D7" s="7" t="s">
        <v>229</v>
      </c>
      <c r="E7" s="7">
        <v>0.6</v>
      </c>
      <c r="F7" s="7"/>
      <c r="G7" s="7">
        <v>0.6</v>
      </c>
      <c r="H7" s="7" t="s">
        <v>75</v>
      </c>
      <c r="I7" s="12" t="s">
        <v>230</v>
      </c>
      <c r="J7" s="12" t="s">
        <v>582</v>
      </c>
    </row>
    <row r="8" spans="1:10" s="50" customFormat="1" ht="89.25" x14ac:dyDescent="0.25">
      <c r="A8" s="55">
        <v>2</v>
      </c>
      <c r="B8" s="8" t="s">
        <v>235</v>
      </c>
      <c r="C8" s="14" t="s">
        <v>228</v>
      </c>
      <c r="D8" s="14" t="s">
        <v>236</v>
      </c>
      <c r="E8" s="14">
        <v>0.06</v>
      </c>
      <c r="F8" s="14">
        <v>0.03</v>
      </c>
      <c r="G8" s="14">
        <v>0.06</v>
      </c>
      <c r="H8" s="14" t="s">
        <v>237</v>
      </c>
      <c r="I8" s="8" t="s">
        <v>238</v>
      </c>
      <c r="J8" s="8" t="s">
        <v>583</v>
      </c>
    </row>
    <row r="9" spans="1:10" s="50" customFormat="1" ht="51" x14ac:dyDescent="0.25">
      <c r="A9" s="55">
        <v>3</v>
      </c>
      <c r="B9" s="8" t="s">
        <v>239</v>
      </c>
      <c r="C9" s="14" t="s">
        <v>228</v>
      </c>
      <c r="D9" s="14" t="s">
        <v>236</v>
      </c>
      <c r="E9" s="14">
        <v>0.03</v>
      </c>
      <c r="F9" s="14">
        <v>0.01</v>
      </c>
      <c r="G9" s="14">
        <v>0.03</v>
      </c>
      <c r="H9" s="14" t="s">
        <v>240</v>
      </c>
      <c r="I9" s="8" t="s">
        <v>238</v>
      </c>
      <c r="J9" s="8" t="s">
        <v>583</v>
      </c>
    </row>
    <row r="10" spans="1:10" s="50" customFormat="1" ht="51" x14ac:dyDescent="0.25">
      <c r="A10" s="55">
        <v>4</v>
      </c>
      <c r="B10" s="8" t="s">
        <v>241</v>
      </c>
      <c r="C10" s="14" t="s">
        <v>228</v>
      </c>
      <c r="D10" s="14" t="s">
        <v>236</v>
      </c>
      <c r="E10" s="14">
        <v>0.15</v>
      </c>
      <c r="F10" s="14">
        <v>0.01</v>
      </c>
      <c r="G10" s="14">
        <v>0.01</v>
      </c>
      <c r="H10" s="14" t="s">
        <v>242</v>
      </c>
      <c r="I10" s="8" t="s">
        <v>238</v>
      </c>
      <c r="J10" s="8" t="s">
        <v>583</v>
      </c>
    </row>
    <row r="11" spans="1:10" s="50" customFormat="1" ht="38.25" x14ac:dyDescent="0.25">
      <c r="A11" s="55">
        <v>5</v>
      </c>
      <c r="B11" s="21" t="s">
        <v>249</v>
      </c>
      <c r="C11" s="21" t="s">
        <v>250</v>
      </c>
      <c r="D11" s="7" t="s">
        <v>251</v>
      </c>
      <c r="E11" s="21">
        <v>12.94</v>
      </c>
      <c r="F11" s="21">
        <v>12.94</v>
      </c>
      <c r="G11" s="21">
        <v>12.94</v>
      </c>
      <c r="H11" s="7" t="s">
        <v>42</v>
      </c>
      <c r="I11" s="22" t="s">
        <v>252</v>
      </c>
      <c r="J11" s="12" t="s">
        <v>582</v>
      </c>
    </row>
    <row r="12" spans="1:10" s="50" customFormat="1" ht="38.25" x14ac:dyDescent="0.25">
      <c r="A12" s="55">
        <v>6</v>
      </c>
      <c r="B12" s="21" t="s">
        <v>253</v>
      </c>
      <c r="C12" s="21" t="s">
        <v>250</v>
      </c>
      <c r="D12" s="7" t="s">
        <v>254</v>
      </c>
      <c r="E12" s="21">
        <v>21</v>
      </c>
      <c r="F12" s="7">
        <v>21</v>
      </c>
      <c r="G12" s="9">
        <v>21</v>
      </c>
      <c r="H12" s="7" t="s">
        <v>255</v>
      </c>
      <c r="I12" s="22" t="s">
        <v>256</v>
      </c>
      <c r="J12" s="12" t="s">
        <v>582</v>
      </c>
    </row>
    <row r="13" spans="1:10" s="50" customFormat="1" ht="51" x14ac:dyDescent="0.25">
      <c r="A13" s="55">
        <v>7</v>
      </c>
      <c r="B13" s="12" t="s">
        <v>279</v>
      </c>
      <c r="C13" s="7" t="s">
        <v>228</v>
      </c>
      <c r="D13" s="7" t="s">
        <v>229</v>
      </c>
      <c r="E13" s="7">
        <v>0.4</v>
      </c>
      <c r="F13" s="7"/>
      <c r="G13" s="9">
        <v>0</v>
      </c>
      <c r="H13" s="7" t="s">
        <v>280</v>
      </c>
      <c r="I13" s="12" t="s">
        <v>281</v>
      </c>
      <c r="J13" s="12" t="s">
        <v>582</v>
      </c>
    </row>
    <row r="14" spans="1:10" ht="127.5" x14ac:dyDescent="0.25">
      <c r="A14" s="55">
        <v>8</v>
      </c>
      <c r="B14" s="12" t="s">
        <v>282</v>
      </c>
      <c r="C14" s="7" t="s">
        <v>228</v>
      </c>
      <c r="D14" s="7" t="s">
        <v>229</v>
      </c>
      <c r="E14" s="7">
        <v>0.9</v>
      </c>
      <c r="F14" s="7"/>
      <c r="G14" s="7">
        <v>0</v>
      </c>
      <c r="H14" s="7" t="s">
        <v>283</v>
      </c>
      <c r="I14" s="12" t="s">
        <v>284</v>
      </c>
      <c r="J14" s="12" t="s">
        <v>582</v>
      </c>
    </row>
    <row r="15" spans="1:10" ht="76.5" x14ac:dyDescent="0.25">
      <c r="A15" s="55">
        <v>9</v>
      </c>
      <c r="B15" s="12" t="s">
        <v>285</v>
      </c>
      <c r="C15" s="7" t="s">
        <v>228</v>
      </c>
      <c r="D15" s="7" t="s">
        <v>286</v>
      </c>
      <c r="E15" s="13">
        <v>1.44</v>
      </c>
      <c r="F15" s="13">
        <v>0</v>
      </c>
      <c r="G15" s="9">
        <v>0</v>
      </c>
      <c r="H15" s="7" t="s">
        <v>287</v>
      </c>
      <c r="I15" s="12" t="s">
        <v>288</v>
      </c>
      <c r="J15" s="12" t="s">
        <v>582</v>
      </c>
    </row>
    <row r="16" spans="1:10" ht="63.75" x14ac:dyDescent="0.25">
      <c r="A16" s="55">
        <v>10</v>
      </c>
      <c r="B16" s="12" t="s">
        <v>303</v>
      </c>
      <c r="C16" s="7" t="s">
        <v>101</v>
      </c>
      <c r="D16" s="7" t="s">
        <v>304</v>
      </c>
      <c r="E16" s="7">
        <v>1</v>
      </c>
      <c r="F16" s="7"/>
      <c r="G16" s="7">
        <v>0</v>
      </c>
      <c r="H16" s="7" t="s">
        <v>32</v>
      </c>
      <c r="I16" s="12" t="s">
        <v>305</v>
      </c>
      <c r="J16" s="12" t="s">
        <v>582</v>
      </c>
    </row>
    <row r="17" spans="1:10" ht="51" x14ac:dyDescent="0.25">
      <c r="A17" s="55">
        <v>11</v>
      </c>
      <c r="B17" s="8" t="s">
        <v>363</v>
      </c>
      <c r="C17" s="14" t="s">
        <v>228</v>
      </c>
      <c r="D17" s="14" t="s">
        <v>236</v>
      </c>
      <c r="E17" s="14">
        <v>0.1</v>
      </c>
      <c r="F17" s="14"/>
      <c r="G17" s="14">
        <v>0</v>
      </c>
      <c r="H17" s="14" t="s">
        <v>51</v>
      </c>
      <c r="I17" s="8" t="s">
        <v>238</v>
      </c>
      <c r="J17" s="8" t="s">
        <v>583</v>
      </c>
    </row>
    <row r="18" spans="1:10" ht="38.25" x14ac:dyDescent="0.25">
      <c r="A18" s="55">
        <v>12</v>
      </c>
      <c r="B18" s="33" t="s">
        <v>397</v>
      </c>
      <c r="C18" s="31" t="s">
        <v>250</v>
      </c>
      <c r="D18" s="34" t="s">
        <v>398</v>
      </c>
      <c r="E18" s="35">
        <v>9.5</v>
      </c>
      <c r="F18" s="32">
        <v>7.54</v>
      </c>
      <c r="G18" s="35">
        <v>9.5</v>
      </c>
      <c r="H18" s="34" t="s">
        <v>399</v>
      </c>
      <c r="I18" s="36" t="s">
        <v>400</v>
      </c>
      <c r="J18" s="12" t="s">
        <v>582</v>
      </c>
    </row>
    <row r="19" spans="1:10" ht="25.5" x14ac:dyDescent="0.25">
      <c r="A19" s="55">
        <v>13</v>
      </c>
      <c r="B19" s="33" t="s">
        <v>401</v>
      </c>
      <c r="C19" s="31" t="s">
        <v>250</v>
      </c>
      <c r="D19" s="34" t="s">
        <v>402</v>
      </c>
      <c r="E19" s="35">
        <v>12</v>
      </c>
      <c r="F19" s="32"/>
      <c r="G19" s="35">
        <v>12</v>
      </c>
      <c r="H19" s="34" t="s">
        <v>403</v>
      </c>
      <c r="I19" s="36" t="s">
        <v>404</v>
      </c>
      <c r="J19" s="12" t="s">
        <v>582</v>
      </c>
    </row>
    <row r="20" spans="1:10" ht="38.25" x14ac:dyDescent="0.25">
      <c r="A20" s="55">
        <v>14</v>
      </c>
      <c r="B20" s="29" t="s">
        <v>412</v>
      </c>
      <c r="C20" s="31" t="s">
        <v>101</v>
      </c>
      <c r="D20" s="28" t="s">
        <v>413</v>
      </c>
      <c r="E20" s="32">
        <v>0.7</v>
      </c>
      <c r="F20" s="32"/>
      <c r="G20" s="32"/>
      <c r="H20" s="28" t="s">
        <v>414</v>
      </c>
      <c r="I20" s="29" t="s">
        <v>415</v>
      </c>
      <c r="J20" s="12" t="s">
        <v>582</v>
      </c>
    </row>
    <row r="21" spans="1:10" x14ac:dyDescent="0.25">
      <c r="A21" s="54" t="s">
        <v>166</v>
      </c>
      <c r="B21" s="56" t="s">
        <v>584</v>
      </c>
      <c r="C21" s="55"/>
      <c r="D21" s="55"/>
      <c r="E21" s="55"/>
      <c r="F21" s="55"/>
      <c r="G21" s="55"/>
      <c r="H21" s="55"/>
      <c r="I21" s="55"/>
      <c r="J21" s="55"/>
    </row>
    <row r="22" spans="1:10" x14ac:dyDescent="0.25">
      <c r="A22" s="110"/>
      <c r="B22" s="109"/>
      <c r="C22" s="110"/>
      <c r="D22" s="110"/>
      <c r="E22" s="110"/>
      <c r="F22" s="110"/>
      <c r="G22" s="110"/>
      <c r="H22" s="110"/>
      <c r="I22" s="109"/>
      <c r="J22" s="110"/>
    </row>
    <row r="23" spans="1:10" x14ac:dyDescent="0.25">
      <c r="A23" s="55"/>
      <c r="B23" s="55"/>
      <c r="C23" s="55"/>
      <c r="D23" s="55"/>
      <c r="E23" s="55"/>
      <c r="F23" s="55"/>
      <c r="G23" s="55"/>
      <c r="H23" s="55"/>
      <c r="I23" s="55"/>
      <c r="J23" s="55"/>
    </row>
    <row r="24" spans="1:10" x14ac:dyDescent="0.25">
      <c r="A24" s="55"/>
      <c r="B24" s="55"/>
      <c r="C24" s="55"/>
      <c r="D24" s="55"/>
      <c r="E24" s="55"/>
      <c r="F24" s="55"/>
      <c r="G24" s="55"/>
      <c r="H24" s="55"/>
      <c r="I24" s="55"/>
      <c r="J24" s="55"/>
    </row>
    <row r="25" spans="1:10" x14ac:dyDescent="0.25">
      <c r="A25" s="55"/>
      <c r="B25" s="55"/>
      <c r="C25" s="55"/>
      <c r="D25" s="55"/>
      <c r="E25" s="55"/>
      <c r="F25" s="55"/>
      <c r="G25" s="55"/>
      <c r="H25" s="55"/>
      <c r="I25" s="55"/>
      <c r="J25" s="55"/>
    </row>
    <row r="26" spans="1:10" x14ac:dyDescent="0.25">
      <c r="A26" s="55"/>
      <c r="B26" s="55"/>
      <c r="C26" s="55"/>
      <c r="D26" s="55"/>
      <c r="E26" s="55"/>
      <c r="F26" s="55"/>
      <c r="G26" s="55"/>
      <c r="H26" s="55"/>
      <c r="I26" s="55"/>
      <c r="J26" s="55"/>
    </row>
    <row r="27" spans="1:10" x14ac:dyDescent="0.25">
      <c r="A27" s="55"/>
      <c r="B27" s="55"/>
      <c r="C27" s="55"/>
      <c r="D27" s="55"/>
      <c r="E27" s="55"/>
      <c r="F27" s="55"/>
      <c r="G27" s="55"/>
      <c r="H27" s="55"/>
      <c r="I27" s="55"/>
      <c r="J27" s="55"/>
    </row>
    <row r="28" spans="1:10" x14ac:dyDescent="0.25">
      <c r="A28" s="55"/>
      <c r="B28" s="55"/>
      <c r="C28" s="55"/>
      <c r="D28" s="55"/>
      <c r="E28" s="55"/>
      <c r="F28" s="55"/>
      <c r="G28" s="55"/>
      <c r="H28" s="55"/>
      <c r="I28" s="55"/>
      <c r="J28" s="55"/>
    </row>
    <row r="29" spans="1:10" x14ac:dyDescent="0.25">
      <c r="A29" s="55"/>
      <c r="B29" s="55"/>
      <c r="C29" s="55"/>
      <c r="D29" s="55"/>
      <c r="E29" s="55"/>
      <c r="F29" s="55"/>
      <c r="G29" s="55"/>
      <c r="H29" s="55"/>
      <c r="I29" s="55"/>
      <c r="J29" s="55"/>
    </row>
  </sheetData>
  <mergeCells count="9">
    <mergeCell ref="A2:J2"/>
    <mergeCell ref="A3:J3"/>
    <mergeCell ref="A4:A5"/>
    <mergeCell ref="B4:B5"/>
    <mergeCell ref="C4:C5"/>
    <mergeCell ref="D4:D5"/>
    <mergeCell ref="E4:E5"/>
    <mergeCell ref="F4:G4"/>
    <mergeCell ref="J4:J5"/>
  </mergeCells>
  <pageMargins left="0.7" right="0.7" top="0.75" bottom="0.75" header="0.3" footer="0.3"/>
  <pageSetup paperSize="9" scale="85" orientation="landscape"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J165"/>
  <sheetViews>
    <sheetView tabSelected="1" topLeftCell="A169" zoomScale="85" zoomScaleNormal="85" workbookViewId="0">
      <selection activeCell="E72" sqref="E72"/>
    </sheetView>
  </sheetViews>
  <sheetFormatPr defaultColWidth="8.85546875" defaultRowHeight="12.75" x14ac:dyDescent="0.2"/>
  <cols>
    <col min="1" max="1" width="5.140625" style="143" bestFit="1" customWidth="1"/>
    <col min="2" max="2" width="27.28515625" style="143" customWidth="1"/>
    <col min="3" max="3" width="7.85546875" style="143" customWidth="1"/>
    <col min="4" max="4" width="17" style="143" customWidth="1"/>
    <col min="5" max="5" width="6.7109375" style="143" customWidth="1"/>
    <col min="6" max="6" width="7.140625" style="143" bestFit="1" customWidth="1"/>
    <col min="7" max="7" width="8" style="143" customWidth="1"/>
    <col min="8" max="8" width="8" style="143" hidden="1" customWidth="1"/>
    <col min="9" max="9" width="18" style="143" customWidth="1"/>
    <col min="10" max="10" width="43.7109375" style="143" customWidth="1"/>
    <col min="11" max="11" width="8.42578125" style="143" customWidth="1"/>
    <col min="12" max="12" width="7.28515625" style="143" hidden="1" customWidth="1"/>
    <col min="13" max="13" width="7.7109375" style="143" customWidth="1"/>
    <col min="14" max="14" width="7.28515625" style="143" customWidth="1"/>
    <col min="15" max="21" width="9.42578125" style="143" hidden="1" customWidth="1"/>
    <col min="22" max="22" width="11.85546875" style="143" hidden="1" customWidth="1"/>
    <col min="23" max="23" width="21.42578125" style="143" customWidth="1"/>
    <col min="24" max="24" width="18.28515625" style="144" hidden="1" customWidth="1"/>
    <col min="25" max="25" width="8.7109375" style="162" hidden="1" customWidth="1"/>
    <col min="26" max="26" width="7.5703125" style="143" hidden="1" customWidth="1"/>
    <col min="27" max="27" width="22.28515625" style="143" hidden="1" customWidth="1"/>
    <col min="28" max="28" width="12" style="143" hidden="1" customWidth="1"/>
    <col min="29" max="31" width="0" style="143" hidden="1" customWidth="1"/>
    <col min="32" max="32" width="45.7109375" style="143" hidden="1" customWidth="1"/>
    <col min="33" max="33" width="10.28515625" style="143" hidden="1" customWidth="1"/>
    <col min="34" max="34" width="0" style="143" hidden="1" customWidth="1"/>
    <col min="35" max="16384" width="8.85546875" style="143"/>
  </cols>
  <sheetData>
    <row r="1" spans="1:204" x14ac:dyDescent="0.2">
      <c r="A1" s="58"/>
      <c r="B1" s="1"/>
      <c r="C1" s="58"/>
      <c r="D1" s="1"/>
      <c r="E1" s="1"/>
      <c r="F1" s="1"/>
      <c r="G1" s="1"/>
      <c r="H1" s="1"/>
      <c r="I1" s="1"/>
      <c r="J1" s="1"/>
      <c r="K1" s="1"/>
      <c r="L1" s="1"/>
      <c r="M1" s="141"/>
      <c r="N1" s="141"/>
      <c r="O1" s="141"/>
      <c r="P1" s="141"/>
      <c r="Q1" s="141"/>
      <c r="R1" s="141"/>
      <c r="S1" s="141"/>
      <c r="T1" s="141"/>
      <c r="U1" s="141"/>
      <c r="V1" s="141"/>
      <c r="W1" s="141"/>
      <c r="X1" s="142"/>
      <c r="Y1" s="16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row>
    <row r="2" spans="1:204" x14ac:dyDescent="0.2">
      <c r="A2" s="249" t="s">
        <v>652</v>
      </c>
      <c r="B2" s="249"/>
      <c r="C2" s="249"/>
      <c r="D2" s="249"/>
      <c r="E2" s="249"/>
      <c r="F2" s="249"/>
      <c r="G2" s="249"/>
      <c r="H2" s="249"/>
      <c r="I2" s="249"/>
      <c r="J2" s="249"/>
      <c r="K2" s="249"/>
      <c r="L2" s="249"/>
      <c r="M2" s="249"/>
      <c r="N2" s="249"/>
      <c r="O2" s="249"/>
      <c r="P2" s="249"/>
      <c r="Q2" s="249"/>
      <c r="R2" s="249"/>
      <c r="S2" s="249"/>
      <c r="T2" s="249"/>
      <c r="U2" s="249"/>
      <c r="V2" s="249"/>
      <c r="W2" s="166"/>
      <c r="X2" s="142"/>
      <c r="Y2" s="16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row>
    <row r="3" spans="1:204" x14ac:dyDescent="0.2">
      <c r="A3" s="271" t="s">
        <v>447</v>
      </c>
      <c r="B3" s="271"/>
      <c r="C3" s="271"/>
      <c r="D3" s="271"/>
      <c r="E3" s="271"/>
      <c r="F3" s="271"/>
      <c r="G3" s="271"/>
      <c r="H3" s="271"/>
      <c r="I3" s="271"/>
      <c r="J3" s="271"/>
      <c r="K3" s="271"/>
      <c r="L3" s="271"/>
      <c r="M3" s="271"/>
      <c r="N3" s="271"/>
      <c r="O3" s="271"/>
      <c r="P3" s="271"/>
      <c r="Q3" s="271"/>
      <c r="R3" s="271"/>
      <c r="S3" s="271"/>
      <c r="T3" s="271"/>
      <c r="U3" s="271"/>
      <c r="V3" s="271"/>
      <c r="W3" s="168"/>
      <c r="X3" s="142"/>
      <c r="Y3" s="16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row>
    <row r="4" spans="1:204" s="46" customFormat="1" x14ac:dyDescent="0.25">
      <c r="A4" s="248" t="s">
        <v>1</v>
      </c>
      <c r="B4" s="248" t="s">
        <v>2</v>
      </c>
      <c r="C4" s="248" t="s">
        <v>422</v>
      </c>
      <c r="D4" s="248" t="s">
        <v>423</v>
      </c>
      <c r="E4" s="248" t="s">
        <v>3</v>
      </c>
      <c r="F4" s="248" t="s">
        <v>4</v>
      </c>
      <c r="G4" s="248"/>
      <c r="H4" s="248" t="s">
        <v>5</v>
      </c>
      <c r="I4" s="248"/>
      <c r="J4" s="248" t="s">
        <v>6</v>
      </c>
      <c r="K4" s="248" t="s">
        <v>7</v>
      </c>
      <c r="L4" s="248" t="s">
        <v>654</v>
      </c>
      <c r="M4" s="252" t="s">
        <v>425</v>
      </c>
      <c r="N4" s="252"/>
      <c r="O4" s="252"/>
      <c r="P4" s="252"/>
      <c r="Q4" s="252"/>
      <c r="R4" s="252"/>
      <c r="S4" s="252"/>
      <c r="T4" s="252"/>
      <c r="U4" s="252"/>
      <c r="V4" s="252"/>
      <c r="W4" s="250" t="s">
        <v>721</v>
      </c>
      <c r="X4" s="248" t="s">
        <v>672</v>
      </c>
      <c r="Y4" s="248" t="s">
        <v>671</v>
      </c>
      <c r="Z4" s="252" t="s">
        <v>7</v>
      </c>
      <c r="AB4" s="250" t="s">
        <v>673</v>
      </c>
    </row>
    <row r="5" spans="1:204" s="46" customFormat="1" x14ac:dyDescent="0.25">
      <c r="A5" s="248"/>
      <c r="B5" s="248"/>
      <c r="C5" s="248"/>
      <c r="D5" s="248"/>
      <c r="E5" s="248"/>
      <c r="F5" s="248" t="s">
        <v>426</v>
      </c>
      <c r="G5" s="248"/>
      <c r="H5" s="248" t="s">
        <v>10</v>
      </c>
      <c r="I5" s="248" t="s">
        <v>11</v>
      </c>
      <c r="J5" s="248"/>
      <c r="K5" s="248"/>
      <c r="L5" s="248"/>
      <c r="M5" s="248" t="s">
        <v>427</v>
      </c>
      <c r="N5" s="248"/>
      <c r="O5" s="248" t="s">
        <v>455</v>
      </c>
      <c r="P5" s="248" t="s">
        <v>428</v>
      </c>
      <c r="Q5" s="248"/>
      <c r="R5" s="248" t="s">
        <v>429</v>
      </c>
      <c r="S5" s="248"/>
      <c r="T5" s="248" t="s">
        <v>7</v>
      </c>
      <c r="U5" s="248"/>
      <c r="V5" s="248"/>
      <c r="W5" s="256"/>
      <c r="X5" s="248"/>
      <c r="Y5" s="248"/>
      <c r="Z5" s="252"/>
      <c r="AB5" s="256" t="s">
        <v>673</v>
      </c>
    </row>
    <row r="6" spans="1:204" s="46" customFormat="1" ht="76.5" x14ac:dyDescent="0.25">
      <c r="A6" s="248"/>
      <c r="B6" s="248"/>
      <c r="C6" s="248"/>
      <c r="D6" s="248"/>
      <c r="E6" s="248"/>
      <c r="F6" s="152" t="s">
        <v>430</v>
      </c>
      <c r="G6" s="152" t="s">
        <v>9</v>
      </c>
      <c r="H6" s="248"/>
      <c r="I6" s="248"/>
      <c r="J6" s="248"/>
      <c r="K6" s="248"/>
      <c r="L6" s="248"/>
      <c r="M6" s="152" t="s">
        <v>3</v>
      </c>
      <c r="N6" s="152" t="s">
        <v>431</v>
      </c>
      <c r="O6" s="248"/>
      <c r="P6" s="152" t="s">
        <v>432</v>
      </c>
      <c r="Q6" s="47" t="s">
        <v>433</v>
      </c>
      <c r="R6" s="152" t="s">
        <v>448</v>
      </c>
      <c r="S6" s="152" t="s">
        <v>434</v>
      </c>
      <c r="T6" s="152" t="s">
        <v>449</v>
      </c>
      <c r="U6" s="152" t="s">
        <v>435</v>
      </c>
      <c r="V6" s="152" t="s">
        <v>436</v>
      </c>
      <c r="W6" s="251"/>
      <c r="X6" s="248"/>
      <c r="Y6" s="248"/>
      <c r="Z6" s="252"/>
      <c r="AB6" s="251"/>
    </row>
    <row r="7" spans="1:204" ht="24.6" customHeight="1" x14ac:dyDescent="0.2">
      <c r="A7" s="174" t="s">
        <v>12</v>
      </c>
      <c r="B7" s="175" t="s">
        <v>651</v>
      </c>
      <c r="C7" s="175"/>
      <c r="D7" s="225"/>
      <c r="E7" s="175"/>
      <c r="F7" s="175"/>
      <c r="G7" s="175"/>
      <c r="H7" s="175"/>
      <c r="I7" s="175"/>
      <c r="J7" s="175"/>
      <c r="K7" s="175"/>
      <c r="L7" s="175"/>
      <c r="M7" s="170"/>
      <c r="N7" s="170"/>
      <c r="O7" s="170"/>
      <c r="P7" s="170"/>
      <c r="Q7" s="170"/>
      <c r="R7" s="170"/>
      <c r="S7" s="170"/>
      <c r="T7" s="170"/>
      <c r="U7" s="170"/>
      <c r="V7" s="170"/>
      <c r="W7" s="232"/>
      <c r="X7" s="176"/>
      <c r="Y7" s="169"/>
      <c r="Z7" s="170"/>
      <c r="AA7" s="181"/>
      <c r="AB7" s="170"/>
      <c r="AF7" s="174" t="s">
        <v>12</v>
      </c>
      <c r="AG7" s="143" t="b">
        <f>AF7=A7</f>
        <v>1</v>
      </c>
    </row>
    <row r="8" spans="1:204" ht="24.6" customHeight="1" x14ac:dyDescent="0.2">
      <c r="A8" s="128" t="s">
        <v>14</v>
      </c>
      <c r="B8" s="129" t="s">
        <v>13</v>
      </c>
      <c r="C8" s="129"/>
      <c r="D8" s="129"/>
      <c r="E8" s="129"/>
      <c r="F8" s="129"/>
      <c r="G8" s="129"/>
      <c r="H8" s="129"/>
      <c r="I8" s="129"/>
      <c r="J8" s="129"/>
      <c r="K8" s="129"/>
      <c r="L8" s="129"/>
      <c r="M8" s="177"/>
      <c r="N8" s="177"/>
      <c r="O8" s="177"/>
      <c r="P8" s="177"/>
      <c r="Q8" s="177"/>
      <c r="R8" s="177"/>
      <c r="S8" s="177"/>
      <c r="T8" s="177"/>
      <c r="U8" s="177"/>
      <c r="V8" s="177"/>
      <c r="W8" s="233"/>
      <c r="X8" s="178"/>
      <c r="Y8" s="179"/>
      <c r="Z8" s="177"/>
      <c r="AA8" s="147"/>
      <c r="AB8" s="177"/>
      <c r="AF8" s="244" t="s">
        <v>14</v>
      </c>
      <c r="AG8" s="143" t="b">
        <f t="shared" ref="AG8:AG71" si="0">AF8=A8</f>
        <v>1</v>
      </c>
    </row>
    <row r="9" spans="1:204" ht="23.45" customHeight="1" x14ac:dyDescent="0.2">
      <c r="A9" s="226" t="s">
        <v>16</v>
      </c>
      <c r="B9" s="227" t="s">
        <v>15</v>
      </c>
      <c r="C9" s="227"/>
      <c r="D9" s="227"/>
      <c r="E9" s="227"/>
      <c r="F9" s="227"/>
      <c r="G9" s="227"/>
      <c r="H9" s="227"/>
      <c r="I9" s="227"/>
      <c r="J9" s="227"/>
      <c r="K9" s="227"/>
      <c r="L9" s="227"/>
      <c r="M9" s="228"/>
      <c r="N9" s="228"/>
      <c r="O9" s="228"/>
      <c r="P9" s="228"/>
      <c r="Q9" s="228"/>
      <c r="R9" s="228"/>
      <c r="S9" s="228"/>
      <c r="T9" s="228"/>
      <c r="U9" s="228"/>
      <c r="V9" s="228"/>
      <c r="W9" s="234"/>
      <c r="X9" s="229"/>
      <c r="Y9" s="230"/>
      <c r="Z9" s="228"/>
      <c r="AA9" s="182"/>
      <c r="AB9" s="228"/>
      <c r="AF9" s="245" t="s">
        <v>16</v>
      </c>
      <c r="AG9" s="143" t="b">
        <f t="shared" si="0"/>
        <v>1</v>
      </c>
    </row>
    <row r="10" spans="1:204" ht="95.45" customHeight="1" x14ac:dyDescent="0.2">
      <c r="A10" s="7">
        <v>1</v>
      </c>
      <c r="B10" s="8" t="s">
        <v>702</v>
      </c>
      <c r="C10" s="7" t="s">
        <v>19</v>
      </c>
      <c r="D10" s="7" t="s">
        <v>20</v>
      </c>
      <c r="E10" s="7" t="s">
        <v>21</v>
      </c>
      <c r="F10" s="7">
        <v>0.49</v>
      </c>
      <c r="G10" s="9">
        <v>0.49</v>
      </c>
      <c r="H10" s="7" t="s">
        <v>22</v>
      </c>
      <c r="I10" s="7" t="s">
        <v>23</v>
      </c>
      <c r="J10" s="10" t="s">
        <v>700</v>
      </c>
      <c r="K10" s="11" t="s">
        <v>25</v>
      </c>
      <c r="L10" s="11" t="s">
        <v>26</v>
      </c>
      <c r="M10" s="7">
        <v>0.38</v>
      </c>
      <c r="N10" s="9">
        <v>77.551020408163268</v>
      </c>
      <c r="O10" s="7"/>
      <c r="P10" s="7"/>
      <c r="Q10" s="7"/>
      <c r="R10" s="7" t="s">
        <v>450</v>
      </c>
      <c r="S10" s="7"/>
      <c r="T10" s="7"/>
      <c r="U10" s="7" t="s">
        <v>481</v>
      </c>
      <c r="V10" s="7"/>
      <c r="W10" s="5" t="s">
        <v>714</v>
      </c>
      <c r="X10" s="12"/>
      <c r="Y10" s="7" t="s">
        <v>668</v>
      </c>
      <c r="Z10" s="7"/>
      <c r="AA10" s="1"/>
      <c r="AB10" s="7" t="s">
        <v>675</v>
      </c>
      <c r="AC10" s="1"/>
      <c r="AD10" s="1"/>
      <c r="AE10" s="1"/>
      <c r="AF10" s="246">
        <v>1</v>
      </c>
      <c r="AG10" s="143" t="b">
        <f t="shared" si="0"/>
        <v>1</v>
      </c>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row>
    <row r="11" spans="1:204" s="181" customFormat="1" ht="61.9" customHeight="1" x14ac:dyDescent="0.2">
      <c r="A11" s="246">
        <v>2</v>
      </c>
      <c r="B11" s="275" t="s">
        <v>27</v>
      </c>
      <c r="C11" s="246" t="s">
        <v>19</v>
      </c>
      <c r="D11" s="246" t="s">
        <v>28</v>
      </c>
      <c r="E11" s="276">
        <v>9.32</v>
      </c>
      <c r="F11" s="276"/>
      <c r="G11" s="277">
        <v>0.02</v>
      </c>
      <c r="H11" s="246" t="s">
        <v>22</v>
      </c>
      <c r="I11" s="246" t="s">
        <v>23</v>
      </c>
      <c r="J11" s="275" t="s">
        <v>680</v>
      </c>
      <c r="K11" s="278" t="s">
        <v>25</v>
      </c>
      <c r="L11" s="278" t="s">
        <v>26</v>
      </c>
      <c r="M11" s="276">
        <v>9.3000000000000007</v>
      </c>
      <c r="N11" s="246">
        <v>0.99</v>
      </c>
      <c r="O11" s="246"/>
      <c r="P11" s="246"/>
      <c r="Q11" s="246"/>
      <c r="R11" s="246" t="s">
        <v>450</v>
      </c>
      <c r="S11" s="246"/>
      <c r="T11" s="246"/>
      <c r="U11" s="246"/>
      <c r="V11" s="246"/>
      <c r="W11" s="145" t="s">
        <v>743</v>
      </c>
      <c r="X11" s="145" t="s">
        <v>722</v>
      </c>
      <c r="Y11" s="145" t="s">
        <v>669</v>
      </c>
      <c r="Z11" s="246" t="s">
        <v>656</v>
      </c>
      <c r="AA11" s="279" t="s">
        <v>667</v>
      </c>
      <c r="AB11" s="246" t="s">
        <v>674</v>
      </c>
      <c r="AC11" s="279"/>
      <c r="AD11" s="279"/>
      <c r="AE11" s="279"/>
      <c r="AF11" s="246">
        <v>2</v>
      </c>
      <c r="AG11" s="181" t="b">
        <f t="shared" si="0"/>
        <v>1</v>
      </c>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79"/>
      <c r="GQ11" s="279"/>
      <c r="GR11" s="279"/>
      <c r="GS11" s="279"/>
      <c r="GT11" s="279"/>
      <c r="GU11" s="279"/>
      <c r="GV11" s="279"/>
    </row>
    <row r="12" spans="1:204" ht="90" customHeight="1" x14ac:dyDescent="0.2">
      <c r="A12" s="7">
        <v>3</v>
      </c>
      <c r="B12" s="12" t="s">
        <v>30</v>
      </c>
      <c r="C12" s="7" t="s">
        <v>31</v>
      </c>
      <c r="D12" s="7" t="s">
        <v>28</v>
      </c>
      <c r="E12" s="7">
        <v>0.57999999999999996</v>
      </c>
      <c r="F12" s="9"/>
      <c r="G12" s="9">
        <v>0.12</v>
      </c>
      <c r="H12" s="7" t="s">
        <v>22</v>
      </c>
      <c r="I12" s="7" t="s">
        <v>32</v>
      </c>
      <c r="J12" s="12" t="s">
        <v>33</v>
      </c>
      <c r="K12" s="11" t="s">
        <v>25</v>
      </c>
      <c r="L12" s="11" t="s">
        <v>26</v>
      </c>
      <c r="M12" s="9">
        <v>0.46</v>
      </c>
      <c r="N12" s="75">
        <v>0.79300000000000004</v>
      </c>
      <c r="O12" s="7"/>
      <c r="P12" s="7"/>
      <c r="Q12" s="7"/>
      <c r="R12" s="7" t="s">
        <v>450</v>
      </c>
      <c r="S12" s="7"/>
      <c r="T12" s="7"/>
      <c r="U12" s="7"/>
      <c r="V12" s="7"/>
      <c r="W12" s="5"/>
      <c r="X12" s="12" t="s">
        <v>463</v>
      </c>
      <c r="Y12" s="7" t="s">
        <v>668</v>
      </c>
      <c r="Z12" s="7"/>
      <c r="AA12" s="1"/>
      <c r="AB12" s="7"/>
      <c r="AC12" s="1"/>
      <c r="AD12" s="1"/>
      <c r="AE12" s="1"/>
      <c r="AF12" s="246">
        <v>3</v>
      </c>
      <c r="AG12" s="143" t="b">
        <f t="shared" si="0"/>
        <v>1</v>
      </c>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row>
    <row r="13" spans="1:204" s="190" customFormat="1" ht="63.6" customHeight="1" x14ac:dyDescent="0.2">
      <c r="A13" s="183">
        <v>4</v>
      </c>
      <c r="B13" s="191" t="s">
        <v>34</v>
      </c>
      <c r="C13" s="192" t="s">
        <v>35</v>
      </c>
      <c r="D13" s="192" t="s">
        <v>28</v>
      </c>
      <c r="E13" s="186">
        <v>2.5</v>
      </c>
      <c r="F13" s="186"/>
      <c r="G13" s="186">
        <v>2</v>
      </c>
      <c r="H13" s="7" t="s">
        <v>22</v>
      </c>
      <c r="I13" s="192" t="s">
        <v>36</v>
      </c>
      <c r="J13" s="191" t="s">
        <v>37</v>
      </c>
      <c r="K13" s="187" t="s">
        <v>25</v>
      </c>
      <c r="L13" s="11" t="s">
        <v>26</v>
      </c>
      <c r="M13" s="183">
        <v>0</v>
      </c>
      <c r="N13" s="186">
        <v>0</v>
      </c>
      <c r="O13" s="7"/>
      <c r="P13" s="7"/>
      <c r="Q13" s="7"/>
      <c r="R13" s="7" t="s">
        <v>450</v>
      </c>
      <c r="S13" s="7"/>
      <c r="T13" s="7"/>
      <c r="U13" s="7"/>
      <c r="V13" s="7"/>
      <c r="W13" s="188" t="s">
        <v>710</v>
      </c>
      <c r="X13" s="184" t="s">
        <v>464</v>
      </c>
      <c r="Y13" s="188" t="s">
        <v>669</v>
      </c>
      <c r="Z13" s="183" t="s">
        <v>656</v>
      </c>
      <c r="AA13" s="189"/>
      <c r="AB13" s="183"/>
      <c r="AC13" s="189"/>
      <c r="AD13" s="189"/>
      <c r="AE13" s="189"/>
      <c r="AF13" s="183">
        <v>4</v>
      </c>
      <c r="AG13" s="143" t="b">
        <f t="shared" si="0"/>
        <v>1</v>
      </c>
      <c r="AH13" s="189"/>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c r="EH13" s="189"/>
      <c r="EI13" s="189"/>
      <c r="EJ13" s="189"/>
      <c r="EK13" s="189"/>
      <c r="EL13" s="189"/>
      <c r="EM13" s="189"/>
      <c r="EN13" s="189"/>
      <c r="EO13" s="189"/>
      <c r="EP13" s="189"/>
      <c r="EQ13" s="189"/>
      <c r="ER13" s="189"/>
      <c r="ES13" s="189"/>
      <c r="ET13" s="189"/>
      <c r="EU13" s="189"/>
      <c r="EV13" s="189"/>
      <c r="EW13" s="189"/>
      <c r="EX13" s="189"/>
      <c r="EY13" s="189"/>
      <c r="EZ13" s="189"/>
      <c r="FA13" s="189"/>
      <c r="FB13" s="189"/>
      <c r="FC13" s="189"/>
      <c r="FD13" s="189"/>
      <c r="FE13" s="189"/>
      <c r="FF13" s="189"/>
      <c r="FG13" s="189"/>
      <c r="FH13" s="189"/>
      <c r="FI13" s="189"/>
      <c r="FJ13" s="189"/>
      <c r="FK13" s="189"/>
      <c r="FL13" s="189"/>
      <c r="FM13" s="189"/>
      <c r="FN13" s="189"/>
      <c r="FO13" s="189"/>
      <c r="FP13" s="189"/>
      <c r="FQ13" s="189"/>
      <c r="FR13" s="189"/>
      <c r="FS13" s="189"/>
      <c r="FT13" s="189"/>
      <c r="FU13" s="189"/>
      <c r="FV13" s="189"/>
      <c r="FW13" s="189"/>
      <c r="FX13" s="189"/>
      <c r="FY13" s="189"/>
      <c r="FZ13" s="189"/>
      <c r="GA13" s="189"/>
      <c r="GB13" s="189"/>
      <c r="GC13" s="189"/>
      <c r="GD13" s="189"/>
      <c r="GE13" s="189"/>
      <c r="GF13" s="189"/>
      <c r="GG13" s="189"/>
      <c r="GH13" s="189"/>
      <c r="GI13" s="189"/>
      <c r="GJ13" s="189"/>
      <c r="GK13" s="189"/>
      <c r="GL13" s="189"/>
      <c r="GM13" s="189"/>
      <c r="GN13" s="189"/>
      <c r="GO13" s="189"/>
      <c r="GP13" s="189"/>
      <c r="GQ13" s="189"/>
      <c r="GR13" s="189"/>
      <c r="GS13" s="189"/>
      <c r="GT13" s="189"/>
      <c r="GU13" s="189"/>
      <c r="GV13" s="189"/>
    </row>
    <row r="14" spans="1:204" ht="85.9" customHeight="1" x14ac:dyDescent="0.2">
      <c r="A14" s="7">
        <v>5</v>
      </c>
      <c r="B14" s="12" t="s">
        <v>590</v>
      </c>
      <c r="C14" s="7" t="s">
        <v>19</v>
      </c>
      <c r="D14" s="7" t="s">
        <v>38</v>
      </c>
      <c r="E14" s="13">
        <v>5</v>
      </c>
      <c r="F14" s="13">
        <v>3.3</v>
      </c>
      <c r="G14" s="9">
        <v>3.3</v>
      </c>
      <c r="H14" s="7" t="s">
        <v>22</v>
      </c>
      <c r="I14" s="7" t="s">
        <v>39</v>
      </c>
      <c r="J14" s="12" t="s">
        <v>40</v>
      </c>
      <c r="K14" s="11" t="s">
        <v>25</v>
      </c>
      <c r="L14" s="11" t="s">
        <v>26</v>
      </c>
      <c r="M14" s="7">
        <v>1.7</v>
      </c>
      <c r="N14" s="7">
        <v>34</v>
      </c>
      <c r="O14" s="7"/>
      <c r="P14" s="7"/>
      <c r="Q14" s="7"/>
      <c r="R14" s="7" t="s">
        <v>450</v>
      </c>
      <c r="S14" s="7"/>
      <c r="T14" s="7"/>
      <c r="U14" s="7"/>
      <c r="V14" s="7"/>
      <c r="W14" s="5"/>
      <c r="X14" s="12"/>
      <c r="Y14" s="7" t="s">
        <v>668</v>
      </c>
      <c r="Z14" s="7"/>
      <c r="AA14" s="1"/>
      <c r="AB14" s="7"/>
      <c r="AC14" s="1"/>
      <c r="AD14" s="1"/>
      <c r="AE14" s="1"/>
      <c r="AF14" s="246">
        <v>5</v>
      </c>
      <c r="AG14" s="143" t="b">
        <f t="shared" si="0"/>
        <v>1</v>
      </c>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row>
    <row r="15" spans="1:204" ht="84.6" customHeight="1" x14ac:dyDescent="0.2">
      <c r="A15" s="7">
        <v>6</v>
      </c>
      <c r="B15" s="12" t="s">
        <v>41</v>
      </c>
      <c r="C15" s="7" t="s">
        <v>19</v>
      </c>
      <c r="D15" s="7" t="s">
        <v>38</v>
      </c>
      <c r="E15" s="13">
        <v>0.49</v>
      </c>
      <c r="F15" s="13">
        <v>0.49</v>
      </c>
      <c r="G15" s="9">
        <v>0.49</v>
      </c>
      <c r="H15" s="7" t="s">
        <v>22</v>
      </c>
      <c r="I15" s="7" t="s">
        <v>42</v>
      </c>
      <c r="J15" s="12" t="s">
        <v>43</v>
      </c>
      <c r="K15" s="11" t="s">
        <v>25</v>
      </c>
      <c r="L15" s="11" t="s">
        <v>26</v>
      </c>
      <c r="M15" s="7">
        <v>0</v>
      </c>
      <c r="N15" s="7">
        <v>0</v>
      </c>
      <c r="O15" s="7"/>
      <c r="P15" s="7"/>
      <c r="Q15" s="7"/>
      <c r="R15" s="7" t="s">
        <v>450</v>
      </c>
      <c r="S15" s="7"/>
      <c r="T15" s="7"/>
      <c r="U15" s="7" t="s">
        <v>481</v>
      </c>
      <c r="V15" s="7"/>
      <c r="W15" s="5"/>
      <c r="X15" s="12"/>
      <c r="Y15" s="7" t="s">
        <v>668</v>
      </c>
      <c r="Z15" s="7"/>
      <c r="AA15" s="1"/>
      <c r="AB15" s="7"/>
      <c r="AC15" s="1"/>
      <c r="AD15" s="1"/>
      <c r="AE15" s="1"/>
      <c r="AF15" s="246">
        <v>6</v>
      </c>
      <c r="AG15" s="143" t="b">
        <f t="shared" si="0"/>
        <v>1</v>
      </c>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row>
    <row r="16" spans="1:204" s="190" customFormat="1" ht="63.75" x14ac:dyDescent="0.2">
      <c r="A16" s="183">
        <v>7</v>
      </c>
      <c r="B16" s="184" t="s">
        <v>44</v>
      </c>
      <c r="C16" s="183" t="s">
        <v>19</v>
      </c>
      <c r="D16" s="183" t="s">
        <v>38</v>
      </c>
      <c r="E16" s="185">
        <v>4.0199999999999996</v>
      </c>
      <c r="F16" s="185">
        <v>0</v>
      </c>
      <c r="G16" s="186">
        <v>0</v>
      </c>
      <c r="H16" s="7" t="s">
        <v>22</v>
      </c>
      <c r="I16" s="183" t="s">
        <v>23</v>
      </c>
      <c r="J16" s="184" t="s">
        <v>45</v>
      </c>
      <c r="K16" s="187" t="s">
        <v>25</v>
      </c>
      <c r="L16" s="11" t="s">
        <v>26</v>
      </c>
      <c r="M16" s="183">
        <v>4.0199999999999996</v>
      </c>
      <c r="N16" s="183">
        <v>100</v>
      </c>
      <c r="O16" s="7"/>
      <c r="P16" s="7"/>
      <c r="Q16" s="7"/>
      <c r="R16" s="7" t="s">
        <v>450</v>
      </c>
      <c r="S16" s="7"/>
      <c r="T16" s="7"/>
      <c r="U16" s="7"/>
      <c r="V16" s="7"/>
      <c r="W16" s="188" t="s">
        <v>711</v>
      </c>
      <c r="X16" s="184" t="s">
        <v>595</v>
      </c>
      <c r="Y16" s="188" t="s">
        <v>669</v>
      </c>
      <c r="Z16" s="183"/>
      <c r="AA16" s="189"/>
      <c r="AB16" s="183"/>
      <c r="AC16" s="189"/>
      <c r="AD16" s="189"/>
      <c r="AE16" s="189"/>
      <c r="AF16" s="183">
        <v>7</v>
      </c>
      <c r="AG16" s="143" t="b">
        <f t="shared" si="0"/>
        <v>1</v>
      </c>
      <c r="AH16" s="189"/>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c r="DK16" s="189"/>
      <c r="DL16" s="189"/>
      <c r="DM16" s="189"/>
      <c r="DN16" s="189"/>
      <c r="DO16" s="189"/>
      <c r="DP16" s="189"/>
      <c r="DQ16" s="189"/>
      <c r="DR16" s="189"/>
      <c r="DS16" s="189"/>
      <c r="DT16" s="189"/>
      <c r="DU16" s="189"/>
      <c r="DV16" s="189"/>
      <c r="DW16" s="189"/>
      <c r="DX16" s="189"/>
      <c r="DY16" s="189"/>
      <c r="DZ16" s="189"/>
      <c r="EA16" s="189"/>
      <c r="EB16" s="189"/>
      <c r="EC16" s="189"/>
      <c r="ED16" s="189"/>
      <c r="EE16" s="189"/>
      <c r="EF16" s="189"/>
      <c r="EG16" s="189"/>
      <c r="EH16" s="189"/>
      <c r="EI16" s="189"/>
      <c r="EJ16" s="189"/>
      <c r="EK16" s="189"/>
      <c r="EL16" s="189"/>
      <c r="EM16" s="189"/>
      <c r="EN16" s="189"/>
      <c r="EO16" s="189"/>
      <c r="EP16" s="189"/>
      <c r="EQ16" s="189"/>
      <c r="ER16" s="189"/>
      <c r="ES16" s="189"/>
      <c r="ET16" s="189"/>
      <c r="EU16" s="189"/>
      <c r="EV16" s="189"/>
      <c r="EW16" s="189"/>
      <c r="EX16" s="189"/>
      <c r="EY16" s="189"/>
      <c r="EZ16" s="189"/>
      <c r="FA16" s="189"/>
      <c r="FB16" s="189"/>
      <c r="FC16" s="189"/>
      <c r="FD16" s="189"/>
      <c r="FE16" s="189"/>
      <c r="FF16" s="189"/>
      <c r="FG16" s="189"/>
      <c r="FH16" s="189"/>
      <c r="FI16" s="189"/>
      <c r="FJ16" s="189"/>
      <c r="FK16" s="189"/>
      <c r="FL16" s="189"/>
      <c r="FM16" s="189"/>
      <c r="FN16" s="189"/>
      <c r="FO16" s="189"/>
      <c r="FP16" s="189"/>
      <c r="FQ16" s="189"/>
      <c r="FR16" s="189"/>
      <c r="FS16" s="189"/>
      <c r="FT16" s="189"/>
      <c r="FU16" s="189"/>
      <c r="FV16" s="189"/>
      <c r="FW16" s="189"/>
      <c r="FX16" s="189"/>
      <c r="FY16" s="189"/>
      <c r="FZ16" s="189"/>
      <c r="GA16" s="189"/>
      <c r="GB16" s="189"/>
      <c r="GC16" s="189"/>
      <c r="GD16" s="189"/>
      <c r="GE16" s="189"/>
      <c r="GF16" s="189"/>
      <c r="GG16" s="189"/>
      <c r="GH16" s="189"/>
      <c r="GI16" s="189"/>
      <c r="GJ16" s="189"/>
      <c r="GK16" s="189"/>
      <c r="GL16" s="189"/>
      <c r="GM16" s="189"/>
      <c r="GN16" s="189"/>
      <c r="GO16" s="189"/>
      <c r="GP16" s="189"/>
      <c r="GQ16" s="189"/>
      <c r="GR16" s="189"/>
      <c r="GS16" s="189"/>
      <c r="GT16" s="189"/>
      <c r="GU16" s="189"/>
      <c r="GV16" s="189"/>
    </row>
    <row r="17" spans="1:204" s="190" customFormat="1" ht="38.25" x14ac:dyDescent="0.2">
      <c r="A17" s="183">
        <v>8</v>
      </c>
      <c r="B17" s="184" t="s">
        <v>46</v>
      </c>
      <c r="C17" s="183" t="s">
        <v>47</v>
      </c>
      <c r="D17" s="183" t="s">
        <v>28</v>
      </c>
      <c r="E17" s="185">
        <v>1</v>
      </c>
      <c r="F17" s="185">
        <v>1</v>
      </c>
      <c r="G17" s="186">
        <v>1</v>
      </c>
      <c r="H17" s="7" t="s">
        <v>22</v>
      </c>
      <c r="I17" s="183" t="s">
        <v>32</v>
      </c>
      <c r="J17" s="184" t="s">
        <v>48</v>
      </c>
      <c r="K17" s="187" t="s">
        <v>25</v>
      </c>
      <c r="L17" s="11" t="s">
        <v>26</v>
      </c>
      <c r="M17" s="183">
        <v>0</v>
      </c>
      <c r="N17" s="183">
        <v>0</v>
      </c>
      <c r="O17" s="7"/>
      <c r="P17" s="7"/>
      <c r="Q17" s="7"/>
      <c r="R17" s="7" t="s">
        <v>450</v>
      </c>
      <c r="S17" s="7"/>
      <c r="T17" s="7"/>
      <c r="U17" s="7"/>
      <c r="V17" s="7"/>
      <c r="W17" s="188" t="s">
        <v>710</v>
      </c>
      <c r="X17" s="184" t="s">
        <v>451</v>
      </c>
      <c r="Y17" s="188" t="s">
        <v>669</v>
      </c>
      <c r="Z17" s="183" t="s">
        <v>657</v>
      </c>
      <c r="AA17" s="189"/>
      <c r="AB17" s="183"/>
      <c r="AC17" s="189"/>
      <c r="AD17" s="189"/>
      <c r="AE17" s="189"/>
      <c r="AF17" s="183">
        <v>8</v>
      </c>
      <c r="AG17" s="143" t="b">
        <f t="shared" si="0"/>
        <v>1</v>
      </c>
      <c r="AH17" s="189"/>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89"/>
      <c r="DL17" s="189"/>
      <c r="DM17" s="189"/>
      <c r="DN17" s="189"/>
      <c r="DO17" s="189"/>
      <c r="DP17" s="189"/>
      <c r="DQ17" s="189"/>
      <c r="DR17" s="189"/>
      <c r="DS17" s="189"/>
      <c r="DT17" s="189"/>
      <c r="DU17" s="189"/>
      <c r="DV17" s="189"/>
      <c r="DW17" s="189"/>
      <c r="DX17" s="189"/>
      <c r="DY17" s="189"/>
      <c r="DZ17" s="189"/>
      <c r="EA17" s="189"/>
      <c r="EB17" s="189"/>
      <c r="EC17" s="189"/>
      <c r="ED17" s="189"/>
      <c r="EE17" s="189"/>
      <c r="EF17" s="189"/>
      <c r="EG17" s="189"/>
      <c r="EH17" s="189"/>
      <c r="EI17" s="189"/>
      <c r="EJ17" s="189"/>
      <c r="EK17" s="189"/>
      <c r="EL17" s="189"/>
      <c r="EM17" s="189"/>
      <c r="EN17" s="189"/>
      <c r="EO17" s="189"/>
      <c r="EP17" s="189"/>
      <c r="EQ17" s="189"/>
      <c r="ER17" s="189"/>
      <c r="ES17" s="189"/>
      <c r="ET17" s="189"/>
      <c r="EU17" s="189"/>
      <c r="EV17" s="189"/>
      <c r="EW17" s="189"/>
      <c r="EX17" s="189"/>
      <c r="EY17" s="189"/>
      <c r="EZ17" s="189"/>
      <c r="FA17" s="189"/>
      <c r="FB17" s="189"/>
      <c r="FC17" s="189"/>
      <c r="FD17" s="189"/>
      <c r="FE17" s="189"/>
      <c r="FF17" s="189"/>
      <c r="FG17" s="189"/>
      <c r="FH17" s="189"/>
      <c r="FI17" s="189"/>
      <c r="FJ17" s="189"/>
      <c r="FK17" s="189"/>
      <c r="FL17" s="189"/>
      <c r="FM17" s="189"/>
      <c r="FN17" s="189"/>
      <c r="FO17" s="189"/>
      <c r="FP17" s="189"/>
      <c r="FQ17" s="189"/>
      <c r="FR17" s="189"/>
      <c r="FS17" s="189"/>
      <c r="FT17" s="189"/>
      <c r="FU17" s="189"/>
      <c r="FV17" s="189"/>
      <c r="FW17" s="189"/>
      <c r="FX17" s="189"/>
      <c r="FY17" s="189"/>
      <c r="FZ17" s="189"/>
      <c r="GA17" s="189"/>
      <c r="GB17" s="189"/>
      <c r="GC17" s="189"/>
      <c r="GD17" s="189"/>
      <c r="GE17" s="189"/>
      <c r="GF17" s="189"/>
      <c r="GG17" s="189"/>
      <c r="GH17" s="189"/>
      <c r="GI17" s="189"/>
      <c r="GJ17" s="189"/>
      <c r="GK17" s="189"/>
      <c r="GL17" s="189"/>
      <c r="GM17" s="189"/>
      <c r="GN17" s="189"/>
      <c r="GO17" s="189"/>
      <c r="GP17" s="189"/>
      <c r="GQ17" s="189"/>
      <c r="GR17" s="189"/>
      <c r="GS17" s="189"/>
      <c r="GT17" s="189"/>
      <c r="GU17" s="189"/>
      <c r="GV17" s="189"/>
    </row>
    <row r="18" spans="1:204" s="190" customFormat="1" ht="38.25" x14ac:dyDescent="0.2">
      <c r="A18" s="183">
        <v>9</v>
      </c>
      <c r="B18" s="184" t="s">
        <v>49</v>
      </c>
      <c r="C18" s="183" t="s">
        <v>50</v>
      </c>
      <c r="D18" s="183" t="s">
        <v>28</v>
      </c>
      <c r="E18" s="183">
        <v>0.7</v>
      </c>
      <c r="F18" s="183"/>
      <c r="G18" s="186">
        <v>0.7</v>
      </c>
      <c r="H18" s="7" t="s">
        <v>22</v>
      </c>
      <c r="I18" s="183" t="s">
        <v>51</v>
      </c>
      <c r="J18" s="184" t="s">
        <v>52</v>
      </c>
      <c r="K18" s="187" t="s">
        <v>25</v>
      </c>
      <c r="L18" s="11" t="s">
        <v>26</v>
      </c>
      <c r="M18" s="183">
        <v>0</v>
      </c>
      <c r="N18" s="183">
        <v>0</v>
      </c>
      <c r="O18" s="7"/>
      <c r="P18" s="7"/>
      <c r="Q18" s="7"/>
      <c r="R18" s="7" t="s">
        <v>450</v>
      </c>
      <c r="S18" s="7"/>
      <c r="T18" s="7"/>
      <c r="U18" s="7"/>
      <c r="V18" s="7"/>
      <c r="W18" s="188" t="s">
        <v>710</v>
      </c>
      <c r="X18" s="184" t="s">
        <v>451</v>
      </c>
      <c r="Y18" s="188" t="s">
        <v>669</v>
      </c>
      <c r="Z18" s="183" t="s">
        <v>657</v>
      </c>
      <c r="AA18" s="189"/>
      <c r="AB18" s="183"/>
      <c r="AC18" s="189"/>
      <c r="AD18" s="189"/>
      <c r="AE18" s="189"/>
      <c r="AF18" s="183">
        <v>9</v>
      </c>
      <c r="AG18" s="143" t="b">
        <f t="shared" si="0"/>
        <v>1</v>
      </c>
      <c r="AH18" s="189"/>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89"/>
      <c r="GH18" s="189"/>
      <c r="GI18" s="189"/>
      <c r="GJ18" s="189"/>
      <c r="GK18" s="189"/>
      <c r="GL18" s="189"/>
      <c r="GM18" s="189"/>
      <c r="GN18" s="189"/>
      <c r="GO18" s="189"/>
      <c r="GP18" s="189"/>
      <c r="GQ18" s="189"/>
      <c r="GR18" s="189"/>
      <c r="GS18" s="189"/>
      <c r="GT18" s="189"/>
      <c r="GU18" s="189"/>
      <c r="GV18" s="189"/>
    </row>
    <row r="19" spans="1:204" ht="51" x14ac:dyDescent="0.2">
      <c r="A19" s="7">
        <v>10</v>
      </c>
      <c r="B19" s="12" t="s">
        <v>484</v>
      </c>
      <c r="C19" s="7" t="s">
        <v>19</v>
      </c>
      <c r="D19" s="7" t="s">
        <v>38</v>
      </c>
      <c r="E19" s="13">
        <v>0.77</v>
      </c>
      <c r="F19" s="13">
        <v>0.4</v>
      </c>
      <c r="G19" s="9">
        <v>0.77</v>
      </c>
      <c r="H19" s="7" t="s">
        <v>22</v>
      </c>
      <c r="I19" s="7" t="s">
        <v>39</v>
      </c>
      <c r="J19" s="12" t="s">
        <v>599</v>
      </c>
      <c r="K19" s="11" t="s">
        <v>25</v>
      </c>
      <c r="L19" s="11" t="s">
        <v>26</v>
      </c>
      <c r="M19" s="7">
        <v>0</v>
      </c>
      <c r="N19" s="7">
        <v>0</v>
      </c>
      <c r="O19" s="7"/>
      <c r="P19" s="7"/>
      <c r="Q19" s="7"/>
      <c r="R19" s="7" t="s">
        <v>450</v>
      </c>
      <c r="S19" s="7"/>
      <c r="T19" s="7"/>
      <c r="U19" s="7"/>
      <c r="V19" s="7" t="s">
        <v>485</v>
      </c>
      <c r="W19" s="5"/>
      <c r="X19" s="12" t="s">
        <v>486</v>
      </c>
      <c r="Y19" s="7" t="s">
        <v>668</v>
      </c>
      <c r="Z19" s="7"/>
      <c r="AA19" s="1"/>
      <c r="AB19" s="7"/>
      <c r="AC19" s="1"/>
      <c r="AD19" s="1"/>
      <c r="AE19" s="1"/>
      <c r="AF19" s="246">
        <v>10</v>
      </c>
      <c r="AG19" s="143" t="b">
        <f t="shared" si="0"/>
        <v>1</v>
      </c>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row>
    <row r="20" spans="1:204" s="190" customFormat="1" ht="51" x14ac:dyDescent="0.2">
      <c r="A20" s="183">
        <v>11</v>
      </c>
      <c r="B20" s="184" t="s">
        <v>65</v>
      </c>
      <c r="C20" s="183" t="s">
        <v>50</v>
      </c>
      <c r="D20" s="183" t="s">
        <v>63</v>
      </c>
      <c r="E20" s="185">
        <v>1.6</v>
      </c>
      <c r="F20" s="185"/>
      <c r="G20" s="186">
        <v>0</v>
      </c>
      <c r="H20" s="7" t="s">
        <v>22</v>
      </c>
      <c r="I20" s="183" t="s">
        <v>23</v>
      </c>
      <c r="J20" s="184" t="s">
        <v>66</v>
      </c>
      <c r="K20" s="187" t="s">
        <v>25</v>
      </c>
      <c r="L20" s="11" t="s">
        <v>26</v>
      </c>
      <c r="M20" s="183">
        <v>1.6</v>
      </c>
      <c r="N20" s="193">
        <v>1</v>
      </c>
      <c r="O20" s="7"/>
      <c r="P20" s="7"/>
      <c r="Q20" s="7"/>
      <c r="R20" s="7" t="s">
        <v>450</v>
      </c>
      <c r="S20" s="7"/>
      <c r="T20" s="7"/>
      <c r="U20" s="7"/>
      <c r="V20" s="7"/>
      <c r="W20" s="188" t="s">
        <v>711</v>
      </c>
      <c r="X20" s="184" t="s">
        <v>453</v>
      </c>
      <c r="Y20" s="188" t="s">
        <v>669</v>
      </c>
      <c r="Z20" s="183" t="s">
        <v>656</v>
      </c>
      <c r="AA20" s="189"/>
      <c r="AB20" s="183"/>
      <c r="AC20" s="189"/>
      <c r="AD20" s="189"/>
      <c r="AE20" s="189"/>
      <c r="AF20" s="183">
        <v>11</v>
      </c>
      <c r="AG20" s="143" t="b">
        <f t="shared" si="0"/>
        <v>1</v>
      </c>
      <c r="AH20" s="189"/>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row>
    <row r="21" spans="1:204" ht="63.75" x14ac:dyDescent="0.2">
      <c r="A21" s="7">
        <v>12</v>
      </c>
      <c r="B21" s="12" t="s">
        <v>67</v>
      </c>
      <c r="C21" s="7" t="s">
        <v>19</v>
      </c>
      <c r="D21" s="7" t="s">
        <v>38</v>
      </c>
      <c r="E21" s="13">
        <v>1.7</v>
      </c>
      <c r="F21" s="13">
        <v>1.4</v>
      </c>
      <c r="G21" s="9">
        <v>1.7</v>
      </c>
      <c r="H21" s="7" t="s">
        <v>22</v>
      </c>
      <c r="I21" s="7" t="s">
        <v>23</v>
      </c>
      <c r="J21" s="12" t="s">
        <v>68</v>
      </c>
      <c r="K21" s="11" t="s">
        <v>25</v>
      </c>
      <c r="L21" s="11" t="s">
        <v>26</v>
      </c>
      <c r="M21" s="7">
        <v>0.59</v>
      </c>
      <c r="N21" s="9">
        <v>34.705882352941174</v>
      </c>
      <c r="O21" s="7"/>
      <c r="P21" s="7"/>
      <c r="Q21" s="7"/>
      <c r="R21" s="7" t="s">
        <v>450</v>
      </c>
      <c r="S21" s="7"/>
      <c r="T21" s="7"/>
      <c r="U21" s="7" t="s">
        <v>481</v>
      </c>
      <c r="V21" s="7"/>
      <c r="W21" s="5"/>
      <c r="X21" s="12"/>
      <c r="Y21" s="7" t="s">
        <v>668</v>
      </c>
      <c r="Z21" s="7"/>
      <c r="AA21" s="1"/>
      <c r="AB21" s="7"/>
      <c r="AC21" s="1"/>
      <c r="AD21" s="1"/>
      <c r="AE21" s="1"/>
      <c r="AF21" s="246">
        <v>12</v>
      </c>
      <c r="AG21" s="143" t="b">
        <f t="shared" si="0"/>
        <v>1</v>
      </c>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row>
    <row r="22" spans="1:204" ht="63.75" x14ac:dyDescent="0.2">
      <c r="A22" s="7">
        <v>13</v>
      </c>
      <c r="B22" s="12" t="s">
        <v>69</v>
      </c>
      <c r="C22" s="7" t="s">
        <v>19</v>
      </c>
      <c r="D22" s="7" t="s">
        <v>38</v>
      </c>
      <c r="E22" s="13">
        <v>4.9000000000000004</v>
      </c>
      <c r="F22" s="13">
        <v>4.5</v>
      </c>
      <c r="G22" s="9">
        <v>4.9000000000000004</v>
      </c>
      <c r="H22" s="7" t="s">
        <v>22</v>
      </c>
      <c r="I22" s="7" t="s">
        <v>23</v>
      </c>
      <c r="J22" s="12" t="s">
        <v>70</v>
      </c>
      <c r="K22" s="11" t="s">
        <v>25</v>
      </c>
      <c r="L22" s="11" t="s">
        <v>26</v>
      </c>
      <c r="M22" s="7">
        <v>0</v>
      </c>
      <c r="N22" s="7">
        <v>0</v>
      </c>
      <c r="O22" s="7"/>
      <c r="P22" s="7"/>
      <c r="Q22" s="7"/>
      <c r="R22" s="7" t="s">
        <v>450</v>
      </c>
      <c r="S22" s="7"/>
      <c r="T22" s="7"/>
      <c r="U22" s="7" t="s">
        <v>481</v>
      </c>
      <c r="V22" s="7"/>
      <c r="W22" s="5"/>
      <c r="X22" s="12"/>
      <c r="Y22" s="7" t="s">
        <v>668</v>
      </c>
      <c r="Z22" s="7"/>
      <c r="AA22" s="1"/>
      <c r="AB22" s="7"/>
      <c r="AC22" s="1"/>
      <c r="AD22" s="1"/>
      <c r="AE22" s="1"/>
      <c r="AF22" s="246">
        <v>13</v>
      </c>
      <c r="AG22" s="143" t="b">
        <f t="shared" si="0"/>
        <v>1</v>
      </c>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row>
    <row r="23" spans="1:204" s="190" customFormat="1" ht="51" x14ac:dyDescent="0.2">
      <c r="A23" s="183">
        <v>14</v>
      </c>
      <c r="B23" s="184" t="s">
        <v>71</v>
      </c>
      <c r="C23" s="183" t="s">
        <v>50</v>
      </c>
      <c r="D23" s="183" t="s">
        <v>63</v>
      </c>
      <c r="E23" s="185">
        <v>1</v>
      </c>
      <c r="F23" s="185"/>
      <c r="G23" s="186">
        <v>1</v>
      </c>
      <c r="H23" s="7" t="s">
        <v>22</v>
      </c>
      <c r="I23" s="183" t="s">
        <v>72</v>
      </c>
      <c r="J23" s="184" t="s">
        <v>73</v>
      </c>
      <c r="K23" s="187" t="s">
        <v>25</v>
      </c>
      <c r="L23" s="11" t="s">
        <v>26</v>
      </c>
      <c r="M23" s="183">
        <v>0</v>
      </c>
      <c r="N23" s="183">
        <v>0</v>
      </c>
      <c r="O23" s="7"/>
      <c r="P23" s="7"/>
      <c r="Q23" s="7"/>
      <c r="R23" s="7" t="s">
        <v>450</v>
      </c>
      <c r="S23" s="7"/>
      <c r="T23" s="7"/>
      <c r="U23" s="7"/>
      <c r="V23" s="7"/>
      <c r="W23" s="188" t="s">
        <v>731</v>
      </c>
      <c r="X23" s="184" t="s">
        <v>454</v>
      </c>
      <c r="Y23" s="188" t="s">
        <v>669</v>
      </c>
      <c r="Z23" s="183" t="s">
        <v>656</v>
      </c>
      <c r="AA23" s="189"/>
      <c r="AB23" s="183"/>
      <c r="AC23" s="189"/>
      <c r="AD23" s="189"/>
      <c r="AE23" s="189"/>
      <c r="AF23" s="183">
        <v>14</v>
      </c>
      <c r="AG23" s="143" t="b">
        <f t="shared" si="0"/>
        <v>1</v>
      </c>
      <c r="AH23" s="189"/>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89"/>
      <c r="DI23" s="189"/>
      <c r="DJ23" s="189"/>
      <c r="DK23" s="189"/>
      <c r="DL23" s="189"/>
      <c r="DM23" s="189"/>
      <c r="DN23" s="189"/>
      <c r="DO23" s="189"/>
      <c r="DP23" s="189"/>
      <c r="DQ23" s="189"/>
      <c r="DR23" s="189"/>
      <c r="DS23" s="189"/>
      <c r="DT23" s="189"/>
      <c r="DU23" s="189"/>
      <c r="DV23" s="189"/>
      <c r="DW23" s="189"/>
      <c r="DX23" s="189"/>
      <c r="DY23" s="189"/>
      <c r="DZ23" s="189"/>
      <c r="EA23" s="189"/>
      <c r="EB23" s="189"/>
      <c r="EC23" s="189"/>
      <c r="ED23" s="189"/>
      <c r="EE23" s="189"/>
      <c r="EF23" s="189"/>
      <c r="EG23" s="189"/>
      <c r="EH23" s="189"/>
      <c r="EI23" s="189"/>
      <c r="EJ23" s="189"/>
      <c r="EK23" s="189"/>
      <c r="EL23" s="189"/>
      <c r="EM23" s="189"/>
      <c r="EN23" s="189"/>
      <c r="EO23" s="189"/>
      <c r="EP23" s="189"/>
      <c r="EQ23" s="189"/>
      <c r="ER23" s="189"/>
      <c r="ES23" s="189"/>
      <c r="ET23" s="189"/>
      <c r="EU23" s="189"/>
      <c r="EV23" s="189"/>
      <c r="EW23" s="189"/>
      <c r="EX23" s="189"/>
      <c r="EY23" s="189"/>
      <c r="EZ23" s="189"/>
      <c r="FA23" s="189"/>
      <c r="FB23" s="189"/>
      <c r="FC23" s="189"/>
      <c r="FD23" s="189"/>
      <c r="FE23" s="189"/>
      <c r="FF23" s="189"/>
      <c r="FG23" s="189"/>
      <c r="FH23" s="189"/>
      <c r="FI23" s="189"/>
      <c r="FJ23" s="189"/>
      <c r="FK23" s="189"/>
      <c r="FL23" s="189"/>
      <c r="FM23" s="189"/>
      <c r="FN23" s="189"/>
      <c r="FO23" s="189"/>
      <c r="FP23" s="189"/>
      <c r="FQ23" s="189"/>
      <c r="FR23" s="189"/>
      <c r="FS23" s="189"/>
      <c r="FT23" s="189"/>
      <c r="FU23" s="189"/>
      <c r="FV23" s="189"/>
      <c r="FW23" s="189"/>
      <c r="FX23" s="189"/>
      <c r="FY23" s="189"/>
      <c r="FZ23" s="189"/>
      <c r="GA23" s="189"/>
      <c r="GB23" s="189"/>
      <c r="GC23" s="189"/>
      <c r="GD23" s="189"/>
      <c r="GE23" s="189"/>
      <c r="GF23" s="189"/>
      <c r="GG23" s="189"/>
      <c r="GH23" s="189"/>
      <c r="GI23" s="189"/>
      <c r="GJ23" s="189"/>
      <c r="GK23" s="189"/>
      <c r="GL23" s="189"/>
      <c r="GM23" s="189"/>
      <c r="GN23" s="189"/>
      <c r="GO23" s="189"/>
      <c r="GP23" s="189"/>
      <c r="GQ23" s="189"/>
      <c r="GR23" s="189"/>
      <c r="GS23" s="189"/>
      <c r="GT23" s="189"/>
      <c r="GU23" s="189"/>
      <c r="GV23" s="189"/>
    </row>
    <row r="24" spans="1:204" s="190" customFormat="1" ht="114.75" x14ac:dyDescent="0.2">
      <c r="A24" s="183">
        <v>15</v>
      </c>
      <c r="B24" s="184" t="s">
        <v>77</v>
      </c>
      <c r="C24" s="183" t="s">
        <v>31</v>
      </c>
      <c r="D24" s="183" t="s">
        <v>78</v>
      </c>
      <c r="E24" s="185">
        <v>116</v>
      </c>
      <c r="F24" s="185"/>
      <c r="G24" s="186">
        <v>12</v>
      </c>
      <c r="H24" s="7" t="s">
        <v>22</v>
      </c>
      <c r="I24" s="183" t="s">
        <v>58</v>
      </c>
      <c r="J24" s="184" t="s">
        <v>79</v>
      </c>
      <c r="K24" s="187" t="s">
        <v>25</v>
      </c>
      <c r="L24" s="11" t="s">
        <v>26</v>
      </c>
      <c r="M24" s="183">
        <v>0</v>
      </c>
      <c r="N24" s="183">
        <v>0</v>
      </c>
      <c r="O24" s="7"/>
      <c r="P24" s="7"/>
      <c r="Q24" s="7"/>
      <c r="R24" s="7" t="s">
        <v>450</v>
      </c>
      <c r="S24" s="7"/>
      <c r="T24" s="7"/>
      <c r="U24" s="7"/>
      <c r="V24" s="7"/>
      <c r="W24" s="188" t="s">
        <v>710</v>
      </c>
      <c r="X24" s="184" t="s">
        <v>655</v>
      </c>
      <c r="Y24" s="188" t="s">
        <v>669</v>
      </c>
      <c r="Z24" s="183"/>
      <c r="AA24" s="189"/>
      <c r="AB24" s="183"/>
      <c r="AC24" s="189"/>
      <c r="AD24" s="189"/>
      <c r="AE24" s="189"/>
      <c r="AF24" s="183">
        <v>15</v>
      </c>
      <c r="AG24" s="143" t="b">
        <f t="shared" si="0"/>
        <v>1</v>
      </c>
      <c r="AH24" s="189"/>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89"/>
      <c r="DI24" s="189"/>
      <c r="DJ24" s="189"/>
      <c r="DK24" s="189"/>
      <c r="DL24" s="189"/>
      <c r="DM24" s="189"/>
      <c r="DN24" s="189"/>
      <c r="DO24" s="189"/>
      <c r="DP24" s="189"/>
      <c r="DQ24" s="189"/>
      <c r="DR24" s="189"/>
      <c r="DS24" s="189"/>
      <c r="DT24" s="189"/>
      <c r="DU24" s="189"/>
      <c r="DV24" s="189"/>
      <c r="DW24" s="189"/>
      <c r="DX24" s="189"/>
      <c r="DY24" s="189"/>
      <c r="DZ24" s="189"/>
      <c r="EA24" s="189"/>
      <c r="EB24" s="189"/>
      <c r="EC24" s="189"/>
      <c r="ED24" s="189"/>
      <c r="EE24" s="189"/>
      <c r="EF24" s="189"/>
      <c r="EG24" s="189"/>
      <c r="EH24" s="189"/>
      <c r="EI24" s="189"/>
      <c r="EJ24" s="189"/>
      <c r="EK24" s="189"/>
      <c r="EL24" s="189"/>
      <c r="EM24" s="189"/>
      <c r="EN24" s="189"/>
      <c r="EO24" s="189"/>
      <c r="EP24" s="189"/>
      <c r="EQ24" s="189"/>
      <c r="ER24" s="189"/>
      <c r="ES24" s="189"/>
      <c r="ET24" s="189"/>
      <c r="EU24" s="189"/>
      <c r="EV24" s="189"/>
      <c r="EW24" s="189"/>
      <c r="EX24" s="189"/>
      <c r="EY24" s="189"/>
      <c r="EZ24" s="189"/>
      <c r="FA24" s="189"/>
      <c r="FB24" s="189"/>
      <c r="FC24" s="189"/>
      <c r="FD24" s="189"/>
      <c r="FE24" s="189"/>
      <c r="FF24" s="189"/>
      <c r="FG24" s="189"/>
      <c r="FH24" s="189"/>
      <c r="FI24" s="189"/>
      <c r="FJ24" s="189"/>
      <c r="FK24" s="189"/>
      <c r="FL24" s="189"/>
      <c r="FM24" s="189"/>
      <c r="FN24" s="189"/>
      <c r="FO24" s="189"/>
      <c r="FP24" s="189"/>
      <c r="FQ24" s="189"/>
      <c r="FR24" s="189"/>
      <c r="FS24" s="189"/>
      <c r="FT24" s="189"/>
      <c r="FU24" s="189"/>
      <c r="FV24" s="189"/>
      <c r="FW24" s="189"/>
      <c r="FX24" s="189"/>
      <c r="FY24" s="189"/>
      <c r="FZ24" s="189"/>
      <c r="GA24" s="189"/>
      <c r="GB24" s="189"/>
      <c r="GC24" s="189"/>
      <c r="GD24" s="189"/>
      <c r="GE24" s="189"/>
      <c r="GF24" s="189"/>
      <c r="GG24" s="189"/>
      <c r="GH24" s="189"/>
      <c r="GI24" s="189"/>
      <c r="GJ24" s="189"/>
      <c r="GK24" s="189"/>
      <c r="GL24" s="189"/>
      <c r="GM24" s="189"/>
      <c r="GN24" s="189"/>
      <c r="GO24" s="189"/>
      <c r="GP24" s="189"/>
      <c r="GQ24" s="189"/>
      <c r="GR24" s="189"/>
      <c r="GS24" s="189"/>
      <c r="GT24" s="189"/>
      <c r="GU24" s="189"/>
      <c r="GV24" s="189"/>
    </row>
    <row r="25" spans="1:204" s="190" customFormat="1" ht="38.25" x14ac:dyDescent="0.2">
      <c r="A25" s="183">
        <v>16</v>
      </c>
      <c r="B25" s="184" t="s">
        <v>80</v>
      </c>
      <c r="C25" s="183" t="s">
        <v>31</v>
      </c>
      <c r="D25" s="183" t="s">
        <v>81</v>
      </c>
      <c r="E25" s="183">
        <v>4.5999999999999996</v>
      </c>
      <c r="F25" s="183">
        <v>3</v>
      </c>
      <c r="G25" s="183">
        <v>4.5999999999999996</v>
      </c>
      <c r="H25" s="12" t="s">
        <v>82</v>
      </c>
      <c r="I25" s="183" t="s">
        <v>83</v>
      </c>
      <c r="J25" s="184" t="s">
        <v>84</v>
      </c>
      <c r="K25" s="187" t="s">
        <v>25</v>
      </c>
      <c r="L25" s="11" t="s">
        <v>26</v>
      </c>
      <c r="M25" s="184">
        <v>0</v>
      </c>
      <c r="N25" s="184">
        <v>0</v>
      </c>
      <c r="O25" s="12"/>
      <c r="P25" s="12"/>
      <c r="Q25" s="12"/>
      <c r="R25" s="12" t="s">
        <v>450</v>
      </c>
      <c r="S25" s="12"/>
      <c r="T25" s="12"/>
      <c r="U25" s="12"/>
      <c r="V25" s="12"/>
      <c r="W25" s="188" t="s">
        <v>731</v>
      </c>
      <c r="X25" s="184" t="s">
        <v>457</v>
      </c>
      <c r="Y25" s="188" t="s">
        <v>669</v>
      </c>
      <c r="Z25" s="184" t="s">
        <v>657</v>
      </c>
      <c r="AA25" s="194"/>
      <c r="AB25" s="184"/>
      <c r="AC25" s="194"/>
      <c r="AD25" s="194"/>
      <c r="AE25" s="194"/>
      <c r="AF25" s="183">
        <v>16</v>
      </c>
      <c r="AG25" s="143" t="b">
        <f t="shared" si="0"/>
        <v>1</v>
      </c>
      <c r="AH25" s="194"/>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4"/>
      <c r="GI25" s="194"/>
      <c r="GJ25" s="194"/>
      <c r="GK25" s="194"/>
      <c r="GL25" s="194"/>
      <c r="GM25" s="194"/>
      <c r="GN25" s="194"/>
      <c r="GO25" s="194"/>
      <c r="GP25" s="194"/>
      <c r="GQ25" s="194"/>
      <c r="GR25" s="194"/>
      <c r="GS25" s="194"/>
      <c r="GT25" s="194"/>
      <c r="GU25" s="194"/>
      <c r="GV25" s="194"/>
    </row>
    <row r="26" spans="1:204" s="190" customFormat="1" ht="26.45" customHeight="1" x14ac:dyDescent="0.2">
      <c r="A26" s="183">
        <v>17</v>
      </c>
      <c r="B26" s="184" t="s">
        <v>85</v>
      </c>
      <c r="C26" s="183" t="s">
        <v>86</v>
      </c>
      <c r="D26" s="183" t="s">
        <v>87</v>
      </c>
      <c r="E26" s="183">
        <v>1.8</v>
      </c>
      <c r="F26" s="183">
        <v>1.8</v>
      </c>
      <c r="G26" s="183">
        <v>1.8</v>
      </c>
      <c r="H26" s="12" t="s">
        <v>82</v>
      </c>
      <c r="I26" s="183" t="s">
        <v>88</v>
      </c>
      <c r="J26" s="184" t="s">
        <v>89</v>
      </c>
      <c r="K26" s="187" t="s">
        <v>25</v>
      </c>
      <c r="L26" s="11" t="s">
        <v>26</v>
      </c>
      <c r="M26" s="184">
        <v>0</v>
      </c>
      <c r="N26" s="184">
        <v>0</v>
      </c>
      <c r="O26" s="12"/>
      <c r="P26" s="12"/>
      <c r="Q26" s="12"/>
      <c r="R26" s="12" t="s">
        <v>450</v>
      </c>
      <c r="S26" s="12"/>
      <c r="T26" s="12"/>
      <c r="U26" s="12"/>
      <c r="V26" s="12"/>
      <c r="W26" s="188" t="s">
        <v>710</v>
      </c>
      <c r="X26" s="184"/>
      <c r="Y26" s="188" t="s">
        <v>669</v>
      </c>
      <c r="Z26" s="184" t="s">
        <v>657</v>
      </c>
      <c r="AA26" s="194"/>
      <c r="AB26" s="184"/>
      <c r="AC26" s="194"/>
      <c r="AD26" s="194"/>
      <c r="AE26" s="194"/>
      <c r="AF26" s="183">
        <v>17</v>
      </c>
      <c r="AG26" s="143" t="b">
        <f t="shared" si="0"/>
        <v>1</v>
      </c>
      <c r="AH26" s="194"/>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194"/>
      <c r="FU26" s="194"/>
      <c r="FV26" s="194"/>
      <c r="FW26" s="194"/>
      <c r="FX26" s="194"/>
      <c r="FY26" s="194"/>
      <c r="FZ26" s="194"/>
      <c r="GA26" s="194"/>
      <c r="GB26" s="194"/>
      <c r="GC26" s="194"/>
      <c r="GD26" s="194"/>
      <c r="GE26" s="194"/>
      <c r="GF26" s="194"/>
      <c r="GG26" s="194"/>
      <c r="GH26" s="194"/>
      <c r="GI26" s="194"/>
      <c r="GJ26" s="194"/>
      <c r="GK26" s="194"/>
      <c r="GL26" s="194"/>
      <c r="GM26" s="194"/>
      <c r="GN26" s="194"/>
      <c r="GO26" s="194"/>
      <c r="GP26" s="194"/>
      <c r="GQ26" s="194"/>
      <c r="GR26" s="194"/>
      <c r="GS26" s="194"/>
      <c r="GT26" s="194"/>
      <c r="GU26" s="194"/>
      <c r="GV26" s="194"/>
    </row>
    <row r="27" spans="1:204" s="190" customFormat="1" ht="38.25" x14ac:dyDescent="0.2">
      <c r="A27" s="183">
        <v>18</v>
      </c>
      <c r="B27" s="191" t="s">
        <v>90</v>
      </c>
      <c r="C27" s="192" t="s">
        <v>91</v>
      </c>
      <c r="D27" s="192" t="s">
        <v>81</v>
      </c>
      <c r="E27" s="192">
        <v>1.1499999999999999</v>
      </c>
      <c r="F27" s="192"/>
      <c r="G27" s="192">
        <v>1.1499999999999999</v>
      </c>
      <c r="H27" s="14" t="s">
        <v>82</v>
      </c>
      <c r="I27" s="192" t="s">
        <v>58</v>
      </c>
      <c r="J27" s="191" t="s">
        <v>92</v>
      </c>
      <c r="K27" s="187" t="s">
        <v>25</v>
      </c>
      <c r="L27" s="11" t="s">
        <v>26</v>
      </c>
      <c r="M27" s="184">
        <v>0</v>
      </c>
      <c r="N27" s="184">
        <v>0</v>
      </c>
      <c r="O27" s="12"/>
      <c r="P27" s="12"/>
      <c r="Q27" s="12"/>
      <c r="R27" s="12" t="s">
        <v>450</v>
      </c>
      <c r="S27" s="12"/>
      <c r="T27" s="12"/>
      <c r="U27" s="12"/>
      <c r="V27" s="12"/>
      <c r="W27" s="188" t="s">
        <v>710</v>
      </c>
      <c r="X27" s="184" t="s">
        <v>457</v>
      </c>
      <c r="Y27" s="188" t="s">
        <v>669</v>
      </c>
      <c r="Z27" s="183" t="s">
        <v>656</v>
      </c>
      <c r="AA27" s="194"/>
      <c r="AB27" s="183"/>
      <c r="AC27" s="194"/>
      <c r="AD27" s="194"/>
      <c r="AE27" s="194"/>
      <c r="AF27" s="183">
        <v>18</v>
      </c>
      <c r="AG27" s="143" t="b">
        <f t="shared" si="0"/>
        <v>1</v>
      </c>
      <c r="AH27" s="194"/>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4"/>
      <c r="GI27" s="194"/>
      <c r="GJ27" s="194"/>
      <c r="GK27" s="194"/>
      <c r="GL27" s="194"/>
      <c r="GM27" s="194"/>
      <c r="GN27" s="194"/>
      <c r="GO27" s="194"/>
      <c r="GP27" s="194"/>
      <c r="GQ27" s="194"/>
      <c r="GR27" s="194"/>
      <c r="GS27" s="194"/>
      <c r="GT27" s="194"/>
      <c r="GU27" s="194"/>
      <c r="GV27" s="194"/>
    </row>
    <row r="28" spans="1:204" s="190" customFormat="1" ht="51" x14ac:dyDescent="0.2">
      <c r="A28" s="183">
        <v>19</v>
      </c>
      <c r="B28" s="191" t="s">
        <v>95</v>
      </c>
      <c r="C28" s="192" t="s">
        <v>96</v>
      </c>
      <c r="D28" s="192" t="s">
        <v>97</v>
      </c>
      <c r="E28" s="192">
        <v>0.21</v>
      </c>
      <c r="F28" s="192">
        <v>0.21</v>
      </c>
      <c r="G28" s="192">
        <v>0.21</v>
      </c>
      <c r="H28" s="14" t="s">
        <v>22</v>
      </c>
      <c r="I28" s="192" t="s">
        <v>98</v>
      </c>
      <c r="J28" s="191" t="s">
        <v>99</v>
      </c>
      <c r="K28" s="187" t="s">
        <v>25</v>
      </c>
      <c r="L28" s="11" t="s">
        <v>26</v>
      </c>
      <c r="M28" s="184">
        <v>0</v>
      </c>
      <c r="N28" s="184">
        <v>0</v>
      </c>
      <c r="O28" s="12"/>
      <c r="P28" s="12"/>
      <c r="Q28" s="12"/>
      <c r="R28" s="12" t="s">
        <v>450</v>
      </c>
      <c r="S28" s="12"/>
      <c r="T28" s="12"/>
      <c r="U28" s="12"/>
      <c r="V28" s="12"/>
      <c r="W28" s="188" t="s">
        <v>715</v>
      </c>
      <c r="X28" s="184"/>
      <c r="Y28" s="188" t="s">
        <v>669</v>
      </c>
      <c r="Z28" s="184"/>
      <c r="AA28" s="194"/>
      <c r="AB28" s="184"/>
      <c r="AC28" s="194"/>
      <c r="AD28" s="194"/>
      <c r="AE28" s="194"/>
      <c r="AF28" s="183">
        <v>19</v>
      </c>
      <c r="AG28" s="143" t="b">
        <f t="shared" si="0"/>
        <v>1</v>
      </c>
      <c r="AH28" s="194"/>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c r="FX28" s="194"/>
      <c r="FY28" s="194"/>
      <c r="FZ28" s="194"/>
      <c r="GA28" s="194"/>
      <c r="GB28" s="194"/>
      <c r="GC28" s="194"/>
      <c r="GD28" s="194"/>
      <c r="GE28" s="194"/>
      <c r="GF28" s="194"/>
      <c r="GG28" s="194"/>
      <c r="GH28" s="194"/>
      <c r="GI28" s="194"/>
      <c r="GJ28" s="194"/>
      <c r="GK28" s="194"/>
      <c r="GL28" s="194"/>
      <c r="GM28" s="194"/>
      <c r="GN28" s="194"/>
      <c r="GO28" s="194"/>
      <c r="GP28" s="194"/>
      <c r="GQ28" s="194"/>
      <c r="GR28" s="194"/>
      <c r="GS28" s="194"/>
      <c r="GT28" s="194"/>
      <c r="GU28" s="194"/>
      <c r="GV28" s="194"/>
    </row>
    <row r="29" spans="1:204" ht="25.5" x14ac:dyDescent="0.2">
      <c r="A29" s="7">
        <v>20</v>
      </c>
      <c r="B29" s="12" t="s">
        <v>104</v>
      </c>
      <c r="C29" s="7" t="s">
        <v>31</v>
      </c>
      <c r="D29" s="7" t="s">
        <v>105</v>
      </c>
      <c r="E29" s="7">
        <v>0.03</v>
      </c>
      <c r="F29" s="7"/>
      <c r="G29" s="7">
        <v>0.03</v>
      </c>
      <c r="H29" s="12" t="s">
        <v>82</v>
      </c>
      <c r="I29" s="7" t="s">
        <v>106</v>
      </c>
      <c r="J29" s="12" t="s">
        <v>107</v>
      </c>
      <c r="K29" s="11" t="s">
        <v>25</v>
      </c>
      <c r="L29" s="11" t="s">
        <v>26</v>
      </c>
      <c r="M29" s="12">
        <v>0</v>
      </c>
      <c r="N29" s="12">
        <v>0</v>
      </c>
      <c r="O29" s="12"/>
      <c r="P29" s="12"/>
      <c r="Q29" s="12"/>
      <c r="R29" s="12" t="s">
        <v>450</v>
      </c>
      <c r="S29" s="12"/>
      <c r="T29" s="12"/>
      <c r="U29" s="12"/>
      <c r="V29" s="12"/>
      <c r="W29" s="5"/>
      <c r="X29" s="12"/>
      <c r="Y29" s="7" t="s">
        <v>668</v>
      </c>
      <c r="Z29" s="12"/>
      <c r="AA29" s="15"/>
      <c r="AB29" s="12"/>
      <c r="AC29" s="15"/>
      <c r="AD29" s="15"/>
      <c r="AE29" s="15"/>
      <c r="AF29" s="246">
        <v>20</v>
      </c>
      <c r="AG29" s="143" t="b">
        <f t="shared" si="0"/>
        <v>1</v>
      </c>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row>
    <row r="30" spans="1:204" s="190" customFormat="1" ht="38.25" x14ac:dyDescent="0.2">
      <c r="A30" s="183">
        <v>21</v>
      </c>
      <c r="B30" s="191" t="s">
        <v>108</v>
      </c>
      <c r="C30" s="192" t="s">
        <v>35</v>
      </c>
      <c r="D30" s="192" t="s">
        <v>28</v>
      </c>
      <c r="E30" s="186">
        <v>7.6</v>
      </c>
      <c r="F30" s="186"/>
      <c r="G30" s="186">
        <v>1.1000000000000001</v>
      </c>
      <c r="H30" s="7" t="s">
        <v>22</v>
      </c>
      <c r="I30" s="192" t="s">
        <v>109</v>
      </c>
      <c r="J30" s="191" t="s">
        <v>110</v>
      </c>
      <c r="K30" s="192" t="s">
        <v>25</v>
      </c>
      <c r="L30" s="14" t="s">
        <v>26</v>
      </c>
      <c r="M30" s="186">
        <v>6.5</v>
      </c>
      <c r="N30" s="195">
        <v>0.85499999999999998</v>
      </c>
      <c r="O30" s="7"/>
      <c r="P30" s="7"/>
      <c r="Q30" s="7"/>
      <c r="R30" s="7" t="s">
        <v>450</v>
      </c>
      <c r="S30" s="7"/>
      <c r="T30" s="7"/>
      <c r="U30" s="7"/>
      <c r="V30" s="7"/>
      <c r="W30" s="188" t="s">
        <v>710</v>
      </c>
      <c r="X30" s="184" t="s">
        <v>465</v>
      </c>
      <c r="Y30" s="188" t="s">
        <v>669</v>
      </c>
      <c r="Z30" s="183" t="s">
        <v>656</v>
      </c>
      <c r="AA30" s="189"/>
      <c r="AB30" s="183"/>
      <c r="AC30" s="189"/>
      <c r="AD30" s="189"/>
      <c r="AE30" s="189"/>
      <c r="AF30" s="183">
        <v>21</v>
      </c>
      <c r="AG30" s="143" t="b">
        <f t="shared" si="0"/>
        <v>1</v>
      </c>
      <c r="AH30" s="189"/>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c r="EO30" s="189"/>
      <c r="EP30" s="189"/>
      <c r="EQ30" s="189"/>
      <c r="ER30" s="189"/>
      <c r="ES30" s="189"/>
      <c r="ET30" s="189"/>
      <c r="EU30" s="189"/>
      <c r="EV30" s="189"/>
      <c r="EW30" s="189"/>
      <c r="EX30" s="189"/>
      <c r="EY30" s="189"/>
      <c r="EZ30" s="189"/>
      <c r="FA30" s="189"/>
      <c r="FB30" s="189"/>
      <c r="FC30" s="189"/>
      <c r="FD30" s="189"/>
      <c r="FE30" s="189"/>
      <c r="FF30" s="189"/>
      <c r="FG30" s="189"/>
      <c r="FH30" s="189"/>
      <c r="FI30" s="189"/>
      <c r="FJ30" s="189"/>
      <c r="FK30" s="189"/>
      <c r="FL30" s="189"/>
      <c r="FM30" s="189"/>
      <c r="FN30" s="189"/>
      <c r="FO30" s="189"/>
      <c r="FP30" s="189"/>
      <c r="FQ30" s="189"/>
      <c r="FR30" s="189"/>
      <c r="FS30" s="189"/>
      <c r="FT30" s="189"/>
      <c r="FU30" s="189"/>
      <c r="FV30" s="189"/>
      <c r="FW30" s="189"/>
      <c r="FX30" s="189"/>
      <c r="FY30" s="189"/>
      <c r="FZ30" s="189"/>
      <c r="GA30" s="189"/>
      <c r="GB30" s="189"/>
      <c r="GC30" s="189"/>
      <c r="GD30" s="189"/>
      <c r="GE30" s="189"/>
      <c r="GF30" s="189"/>
      <c r="GG30" s="189"/>
      <c r="GH30" s="189"/>
      <c r="GI30" s="189"/>
      <c r="GJ30" s="189"/>
      <c r="GK30" s="189"/>
      <c r="GL30" s="189"/>
      <c r="GM30" s="189"/>
      <c r="GN30" s="189"/>
      <c r="GO30" s="189"/>
      <c r="GP30" s="189"/>
      <c r="GQ30" s="189"/>
      <c r="GR30" s="189"/>
      <c r="GS30" s="189"/>
      <c r="GT30" s="189"/>
      <c r="GU30" s="189"/>
      <c r="GV30" s="189"/>
    </row>
    <row r="31" spans="1:204" s="181" customFormat="1" ht="102" x14ac:dyDescent="0.2">
      <c r="A31" s="246">
        <v>22</v>
      </c>
      <c r="B31" s="275" t="s">
        <v>716</v>
      </c>
      <c r="C31" s="246" t="s">
        <v>31</v>
      </c>
      <c r="D31" s="246" t="s">
        <v>112</v>
      </c>
      <c r="E31" s="246">
        <v>13.2</v>
      </c>
      <c r="F31" s="246"/>
      <c r="G31" s="277">
        <v>1.1000000000000001</v>
      </c>
      <c r="H31" s="246" t="s">
        <v>22</v>
      </c>
      <c r="I31" s="246" t="s">
        <v>113</v>
      </c>
      <c r="J31" s="275" t="s">
        <v>718</v>
      </c>
      <c r="K31" s="280" t="s">
        <v>25</v>
      </c>
      <c r="L31" s="280" t="s">
        <v>26</v>
      </c>
      <c r="M31" s="246">
        <v>13.03</v>
      </c>
      <c r="N31" s="281">
        <v>0.98699999999999999</v>
      </c>
      <c r="O31" s="246"/>
      <c r="P31" s="246"/>
      <c r="Q31" s="246"/>
      <c r="R31" s="246" t="s">
        <v>450</v>
      </c>
      <c r="S31" s="246"/>
      <c r="T31" s="246"/>
      <c r="U31" s="246"/>
      <c r="V31" s="246"/>
      <c r="W31" s="145" t="s">
        <v>717</v>
      </c>
      <c r="X31" s="275" t="s">
        <v>466</v>
      </c>
      <c r="Y31" s="145" t="s">
        <v>669</v>
      </c>
      <c r="Z31" s="246" t="s">
        <v>656</v>
      </c>
      <c r="AA31" s="279"/>
      <c r="AB31" s="246"/>
      <c r="AC31" s="279"/>
      <c r="AD31" s="279"/>
      <c r="AE31" s="279"/>
      <c r="AF31" s="246">
        <v>22</v>
      </c>
      <c r="AG31" s="181" t="b">
        <f t="shared" si="0"/>
        <v>1</v>
      </c>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row>
    <row r="32" spans="1:204" s="190" customFormat="1" ht="89.25" x14ac:dyDescent="0.2">
      <c r="A32" s="183">
        <v>23</v>
      </c>
      <c r="B32" s="184" t="s">
        <v>115</v>
      </c>
      <c r="C32" s="183" t="s">
        <v>35</v>
      </c>
      <c r="D32" s="183" t="s">
        <v>116</v>
      </c>
      <c r="E32" s="183">
        <v>4.8600000000000003</v>
      </c>
      <c r="F32" s="183"/>
      <c r="G32" s="183">
        <v>4.8600000000000003</v>
      </c>
      <c r="H32" s="12" t="s">
        <v>82</v>
      </c>
      <c r="I32" s="183" t="s">
        <v>117</v>
      </c>
      <c r="J32" s="184" t="s">
        <v>118</v>
      </c>
      <c r="K32" s="183" t="s">
        <v>25</v>
      </c>
      <c r="L32" s="7" t="s">
        <v>26</v>
      </c>
      <c r="M32" s="184">
        <v>0</v>
      </c>
      <c r="N32" s="184">
        <v>0</v>
      </c>
      <c r="O32" s="12"/>
      <c r="P32" s="12"/>
      <c r="Q32" s="12"/>
      <c r="R32" s="12" t="s">
        <v>450</v>
      </c>
      <c r="S32" s="12"/>
      <c r="T32" s="12"/>
      <c r="U32" s="12"/>
      <c r="V32" s="12"/>
      <c r="W32" s="188" t="s">
        <v>710</v>
      </c>
      <c r="X32" s="184"/>
      <c r="Y32" s="188" t="s">
        <v>669</v>
      </c>
      <c r="Z32" s="184"/>
      <c r="AA32" s="194"/>
      <c r="AB32" s="184"/>
      <c r="AC32" s="194"/>
      <c r="AD32" s="194"/>
      <c r="AE32" s="194"/>
      <c r="AF32" s="183">
        <v>23</v>
      </c>
      <c r="AG32" s="143" t="b">
        <f t="shared" si="0"/>
        <v>1</v>
      </c>
      <c r="AH32" s="194"/>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94"/>
      <c r="EL32" s="194"/>
      <c r="EM32" s="194"/>
      <c r="EN32" s="194"/>
      <c r="EO32" s="194"/>
      <c r="EP32" s="194"/>
      <c r="EQ32" s="194"/>
      <c r="ER32" s="194"/>
      <c r="ES32" s="194"/>
      <c r="ET32" s="194"/>
      <c r="EU32" s="194"/>
      <c r="EV32" s="194"/>
      <c r="EW32" s="194"/>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4"/>
      <c r="FU32" s="194"/>
      <c r="FV32" s="194"/>
      <c r="FW32" s="194"/>
      <c r="FX32" s="194"/>
      <c r="FY32" s="194"/>
      <c r="FZ32" s="194"/>
      <c r="GA32" s="194"/>
      <c r="GB32" s="194"/>
      <c r="GC32" s="194"/>
      <c r="GD32" s="194"/>
      <c r="GE32" s="194"/>
      <c r="GF32" s="194"/>
      <c r="GG32" s="194"/>
      <c r="GH32" s="194"/>
      <c r="GI32" s="194"/>
      <c r="GJ32" s="194"/>
      <c r="GK32" s="194"/>
      <c r="GL32" s="194"/>
      <c r="GM32" s="194"/>
      <c r="GN32" s="194"/>
      <c r="GO32" s="194"/>
      <c r="GP32" s="194"/>
      <c r="GQ32" s="194"/>
      <c r="GR32" s="194"/>
      <c r="GS32" s="194"/>
      <c r="GT32" s="194"/>
      <c r="GU32" s="194"/>
      <c r="GV32" s="194"/>
    </row>
    <row r="33" spans="1:244" ht="63.75" x14ac:dyDescent="0.2">
      <c r="A33" s="7">
        <v>24</v>
      </c>
      <c r="B33" s="12" t="s">
        <v>119</v>
      </c>
      <c r="C33" s="7" t="s">
        <v>19</v>
      </c>
      <c r="D33" s="7" t="s">
        <v>20</v>
      </c>
      <c r="E33" s="7">
        <v>4.54</v>
      </c>
      <c r="F33" s="7">
        <v>1.44</v>
      </c>
      <c r="G33" s="7">
        <v>1.44</v>
      </c>
      <c r="H33" s="7" t="s">
        <v>82</v>
      </c>
      <c r="I33" s="7" t="s">
        <v>32</v>
      </c>
      <c r="J33" s="12" t="s">
        <v>120</v>
      </c>
      <c r="K33" s="7" t="s">
        <v>25</v>
      </c>
      <c r="L33" s="7" t="s">
        <v>26</v>
      </c>
      <c r="M33" s="7">
        <v>4.43</v>
      </c>
      <c r="N33" s="7">
        <v>97.71</v>
      </c>
      <c r="O33" s="7"/>
      <c r="P33" s="7"/>
      <c r="Q33" s="7"/>
      <c r="R33" s="7" t="s">
        <v>450</v>
      </c>
      <c r="S33" s="7"/>
      <c r="T33" s="7"/>
      <c r="U33" s="7" t="s">
        <v>488</v>
      </c>
      <c r="V33" s="7"/>
      <c r="W33" s="5"/>
      <c r="X33" s="7" t="s">
        <v>596</v>
      </c>
      <c r="Y33" s="7" t="s">
        <v>668</v>
      </c>
      <c r="Z33" s="25"/>
      <c r="AA33" s="16"/>
      <c r="AB33" s="25"/>
      <c r="AC33" s="16"/>
      <c r="AD33" s="16"/>
      <c r="AE33" s="16"/>
      <c r="AF33" s="246">
        <v>24</v>
      </c>
      <c r="AG33" s="143" t="b">
        <f t="shared" si="0"/>
        <v>1</v>
      </c>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row>
    <row r="34" spans="1:244" ht="51" x14ac:dyDescent="0.2">
      <c r="A34" s="7">
        <v>25</v>
      </c>
      <c r="B34" s="12" t="s">
        <v>123</v>
      </c>
      <c r="C34" s="7" t="s">
        <v>19</v>
      </c>
      <c r="D34" s="7" t="s">
        <v>20</v>
      </c>
      <c r="E34" s="7">
        <v>0.7</v>
      </c>
      <c r="F34" s="7">
        <v>0.2</v>
      </c>
      <c r="G34" s="7">
        <v>0.7</v>
      </c>
      <c r="H34" s="7" t="s">
        <v>82</v>
      </c>
      <c r="I34" s="7" t="s">
        <v>32</v>
      </c>
      <c r="J34" s="12" t="s">
        <v>124</v>
      </c>
      <c r="K34" s="7" t="s">
        <v>25</v>
      </c>
      <c r="L34" s="7" t="s">
        <v>26</v>
      </c>
      <c r="M34" s="92">
        <v>0.23130000000000001</v>
      </c>
      <c r="N34" s="7">
        <v>33.042857142857144</v>
      </c>
      <c r="O34" s="7"/>
      <c r="P34" s="7"/>
      <c r="Q34" s="7"/>
      <c r="R34" s="7" t="s">
        <v>450</v>
      </c>
      <c r="S34" s="7"/>
      <c r="T34" s="7"/>
      <c r="U34" s="7"/>
      <c r="V34" s="7"/>
      <c r="W34" s="5"/>
      <c r="X34" s="7"/>
      <c r="Y34" s="7" t="s">
        <v>668</v>
      </c>
      <c r="Z34" s="25"/>
      <c r="AA34" s="16"/>
      <c r="AB34" s="25"/>
      <c r="AC34" s="16"/>
      <c r="AD34" s="16"/>
      <c r="AE34" s="16"/>
      <c r="AF34" s="246">
        <v>25</v>
      </c>
      <c r="AG34" s="143" t="b">
        <f t="shared" si="0"/>
        <v>1</v>
      </c>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row>
    <row r="35" spans="1:244" ht="51" x14ac:dyDescent="0.2">
      <c r="A35" s="7">
        <v>26</v>
      </c>
      <c r="B35" s="12" t="s">
        <v>125</v>
      </c>
      <c r="C35" s="7" t="s">
        <v>19</v>
      </c>
      <c r="D35" s="7" t="s">
        <v>20</v>
      </c>
      <c r="E35" s="7">
        <v>5</v>
      </c>
      <c r="F35" s="7">
        <v>1.1000000000000001</v>
      </c>
      <c r="G35" s="13">
        <v>1.1000000000000001</v>
      </c>
      <c r="H35" s="7" t="s">
        <v>82</v>
      </c>
      <c r="I35" s="7" t="s">
        <v>39</v>
      </c>
      <c r="J35" s="12" t="s">
        <v>126</v>
      </c>
      <c r="K35" s="7" t="s">
        <v>25</v>
      </c>
      <c r="L35" s="7" t="s">
        <v>26</v>
      </c>
      <c r="M35" s="92">
        <v>3.9</v>
      </c>
      <c r="N35" s="7">
        <v>78</v>
      </c>
      <c r="O35" s="7"/>
      <c r="P35" s="7"/>
      <c r="Q35" s="7"/>
      <c r="R35" s="7" t="s">
        <v>450</v>
      </c>
      <c r="S35" s="7"/>
      <c r="T35" s="7"/>
      <c r="U35" s="7"/>
      <c r="V35" s="7"/>
      <c r="W35" s="5"/>
      <c r="X35" s="76" t="s">
        <v>592</v>
      </c>
      <c r="Y35" s="7" t="s">
        <v>668</v>
      </c>
      <c r="Z35" s="25"/>
      <c r="AA35" s="16"/>
      <c r="AB35" s="25"/>
      <c r="AC35" s="16"/>
      <c r="AD35" s="16"/>
      <c r="AE35" s="16"/>
      <c r="AF35" s="246">
        <v>26</v>
      </c>
      <c r="AG35" s="143" t="b">
        <f t="shared" si="0"/>
        <v>1</v>
      </c>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row>
    <row r="36" spans="1:244" ht="51" x14ac:dyDescent="0.2">
      <c r="A36" s="7">
        <v>27</v>
      </c>
      <c r="B36" s="12" t="s">
        <v>127</v>
      </c>
      <c r="C36" s="7" t="s">
        <v>19</v>
      </c>
      <c r="D36" s="7" t="s">
        <v>20</v>
      </c>
      <c r="E36" s="7">
        <v>1.3</v>
      </c>
      <c r="F36" s="7">
        <v>0.08</v>
      </c>
      <c r="G36" s="7">
        <v>1.3</v>
      </c>
      <c r="H36" s="7" t="s">
        <v>82</v>
      </c>
      <c r="I36" s="7" t="s">
        <v>23</v>
      </c>
      <c r="J36" s="12" t="s">
        <v>128</v>
      </c>
      <c r="K36" s="7" t="s">
        <v>25</v>
      </c>
      <c r="L36" s="7" t="s">
        <v>26</v>
      </c>
      <c r="M36" s="7">
        <v>1.3</v>
      </c>
      <c r="N36" s="7">
        <v>100</v>
      </c>
      <c r="O36" s="7"/>
      <c r="P36" s="7"/>
      <c r="Q36" s="7"/>
      <c r="R36" s="7" t="s">
        <v>450</v>
      </c>
      <c r="S36" s="7"/>
      <c r="T36" s="7"/>
      <c r="U36" s="7"/>
      <c r="V36" s="7"/>
      <c r="W36" s="5"/>
      <c r="X36" s="7"/>
      <c r="Y36" s="7" t="s">
        <v>668</v>
      </c>
      <c r="Z36" s="25"/>
      <c r="AA36" s="16"/>
      <c r="AB36" s="25"/>
      <c r="AC36" s="16"/>
      <c r="AD36" s="16"/>
      <c r="AE36" s="16"/>
      <c r="AF36" s="246">
        <v>27</v>
      </c>
      <c r="AG36" s="143" t="b">
        <f t="shared" si="0"/>
        <v>1</v>
      </c>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row>
    <row r="37" spans="1:244" ht="63.75" x14ac:dyDescent="0.2">
      <c r="A37" s="7">
        <v>28</v>
      </c>
      <c r="B37" s="12" t="s">
        <v>129</v>
      </c>
      <c r="C37" s="7" t="s">
        <v>19</v>
      </c>
      <c r="D37" s="7" t="s">
        <v>20</v>
      </c>
      <c r="E37" s="7">
        <v>1.2</v>
      </c>
      <c r="F37" s="7">
        <v>0.05</v>
      </c>
      <c r="G37" s="7">
        <v>0.05</v>
      </c>
      <c r="H37" s="7" t="s">
        <v>82</v>
      </c>
      <c r="I37" s="7" t="s">
        <v>130</v>
      </c>
      <c r="J37" s="12" t="s">
        <v>131</v>
      </c>
      <c r="K37" s="7" t="s">
        <v>25</v>
      </c>
      <c r="L37" s="7" t="s">
        <v>26</v>
      </c>
      <c r="M37" s="7">
        <v>1.1499999999999999</v>
      </c>
      <c r="N37" s="9">
        <v>95.833333333333329</v>
      </c>
      <c r="O37" s="7"/>
      <c r="P37" s="7"/>
      <c r="Q37" s="7"/>
      <c r="R37" s="7" t="s">
        <v>450</v>
      </c>
      <c r="S37" s="7"/>
      <c r="T37" s="7"/>
      <c r="U37" s="7" t="s">
        <v>488</v>
      </c>
      <c r="V37" s="7"/>
      <c r="W37" s="5"/>
      <c r="X37" s="7" t="s">
        <v>597</v>
      </c>
      <c r="Y37" s="7" t="s">
        <v>668</v>
      </c>
      <c r="Z37" s="25"/>
      <c r="AA37" s="16"/>
      <c r="AB37" s="25"/>
      <c r="AC37" s="16"/>
      <c r="AD37" s="16"/>
      <c r="AE37" s="16"/>
      <c r="AF37" s="246">
        <v>28</v>
      </c>
      <c r="AG37" s="143" t="b">
        <f t="shared" si="0"/>
        <v>1</v>
      </c>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row>
    <row r="38" spans="1:244" s="197" customFormat="1" ht="38.25" x14ac:dyDescent="0.2">
      <c r="A38" s="183">
        <v>29</v>
      </c>
      <c r="B38" s="184" t="s">
        <v>132</v>
      </c>
      <c r="C38" s="183" t="s">
        <v>50</v>
      </c>
      <c r="D38" s="183" t="s">
        <v>81</v>
      </c>
      <c r="E38" s="183">
        <v>0.6</v>
      </c>
      <c r="F38" s="183">
        <v>0</v>
      </c>
      <c r="G38" s="183">
        <v>0</v>
      </c>
      <c r="H38" s="7" t="s">
        <v>82</v>
      </c>
      <c r="I38" s="183" t="s">
        <v>32</v>
      </c>
      <c r="J38" s="184" t="s">
        <v>665</v>
      </c>
      <c r="K38" s="183" t="s">
        <v>25</v>
      </c>
      <c r="L38" s="7" t="s">
        <v>26</v>
      </c>
      <c r="M38" s="183">
        <v>0.6</v>
      </c>
      <c r="N38" s="193">
        <v>1</v>
      </c>
      <c r="O38" s="7"/>
      <c r="P38" s="7"/>
      <c r="Q38" s="7"/>
      <c r="R38" s="7" t="s">
        <v>450</v>
      </c>
      <c r="S38" s="7"/>
      <c r="T38" s="7"/>
      <c r="U38" s="7"/>
      <c r="V38" s="7"/>
      <c r="W38" s="188" t="s">
        <v>711</v>
      </c>
      <c r="X38" s="184" t="s">
        <v>459</v>
      </c>
      <c r="Y38" s="188" t="s">
        <v>669</v>
      </c>
      <c r="Z38" s="184" t="s">
        <v>657</v>
      </c>
      <c r="AA38" s="196"/>
      <c r="AB38" s="184"/>
      <c r="AC38" s="196"/>
      <c r="AD38" s="196"/>
      <c r="AE38" s="196"/>
      <c r="AF38" s="183">
        <v>29</v>
      </c>
      <c r="AG38" s="143" t="b">
        <f t="shared" si="0"/>
        <v>1</v>
      </c>
      <c r="AH38" s="196"/>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row>
    <row r="39" spans="1:244" ht="89.25" x14ac:dyDescent="0.2">
      <c r="A39" s="7">
        <v>30</v>
      </c>
      <c r="B39" s="12" t="s">
        <v>136</v>
      </c>
      <c r="C39" s="7" t="s">
        <v>50</v>
      </c>
      <c r="D39" s="7" t="s">
        <v>81</v>
      </c>
      <c r="E39" s="7">
        <v>0.52</v>
      </c>
      <c r="F39" s="7">
        <v>0.52</v>
      </c>
      <c r="G39" s="7">
        <v>0.52</v>
      </c>
      <c r="H39" s="7" t="s">
        <v>82</v>
      </c>
      <c r="I39" s="7" t="s">
        <v>88</v>
      </c>
      <c r="J39" s="12" t="s">
        <v>137</v>
      </c>
      <c r="K39" s="7" t="s">
        <v>25</v>
      </c>
      <c r="L39" s="7" t="s">
        <v>26</v>
      </c>
      <c r="M39" s="7">
        <v>0.52</v>
      </c>
      <c r="N39" s="68">
        <v>1</v>
      </c>
      <c r="O39" s="7"/>
      <c r="P39" s="7"/>
      <c r="Q39" s="7"/>
      <c r="R39" s="7" t="s">
        <v>450</v>
      </c>
      <c r="S39" s="7"/>
      <c r="T39" s="7"/>
      <c r="U39" s="7"/>
      <c r="V39" s="7"/>
      <c r="W39" s="5"/>
      <c r="X39" s="12" t="s">
        <v>459</v>
      </c>
      <c r="Y39" s="7" t="s">
        <v>668</v>
      </c>
      <c r="Z39" s="25"/>
      <c r="AA39" s="16"/>
      <c r="AB39" s="25"/>
      <c r="AC39" s="16"/>
      <c r="AD39" s="16"/>
      <c r="AE39" s="16"/>
      <c r="AF39" s="246">
        <v>30</v>
      </c>
      <c r="AG39" s="143" t="b">
        <f t="shared" si="0"/>
        <v>1</v>
      </c>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row>
    <row r="40" spans="1:244" ht="89.25" x14ac:dyDescent="0.2">
      <c r="A40" s="7">
        <v>31</v>
      </c>
      <c r="B40" s="12" t="s">
        <v>138</v>
      </c>
      <c r="C40" s="7" t="s">
        <v>50</v>
      </c>
      <c r="D40" s="7" t="s">
        <v>81</v>
      </c>
      <c r="E40" s="7">
        <v>0.4</v>
      </c>
      <c r="F40" s="7">
        <v>0.4</v>
      </c>
      <c r="G40" s="7">
        <v>0.4</v>
      </c>
      <c r="H40" s="7" t="s">
        <v>82</v>
      </c>
      <c r="I40" s="7" t="s">
        <v>32</v>
      </c>
      <c r="J40" s="12" t="s">
        <v>139</v>
      </c>
      <c r="K40" s="7" t="s">
        <v>25</v>
      </c>
      <c r="L40" s="7" t="s">
        <v>26</v>
      </c>
      <c r="M40" s="7">
        <v>0.4</v>
      </c>
      <c r="N40" s="68">
        <v>1</v>
      </c>
      <c r="O40" s="7"/>
      <c r="P40" s="7"/>
      <c r="Q40" s="7"/>
      <c r="R40" s="7" t="s">
        <v>450</v>
      </c>
      <c r="S40" s="7"/>
      <c r="T40" s="7"/>
      <c r="U40" s="7"/>
      <c r="V40" s="7"/>
      <c r="W40" s="5"/>
      <c r="X40" s="12" t="s">
        <v>459</v>
      </c>
      <c r="Y40" s="7" t="s">
        <v>668</v>
      </c>
      <c r="Z40" s="25"/>
      <c r="AA40" s="16"/>
      <c r="AB40" s="25"/>
      <c r="AC40" s="16"/>
      <c r="AD40" s="16"/>
      <c r="AE40" s="16"/>
      <c r="AF40" s="246">
        <v>31</v>
      </c>
      <c r="AG40" s="143" t="b">
        <f t="shared" si="0"/>
        <v>1</v>
      </c>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row>
    <row r="41" spans="1:244" ht="89.25" x14ac:dyDescent="0.2">
      <c r="A41" s="7">
        <v>32</v>
      </c>
      <c r="B41" s="12" t="s">
        <v>140</v>
      </c>
      <c r="C41" s="7" t="s">
        <v>50</v>
      </c>
      <c r="D41" s="7" t="s">
        <v>81</v>
      </c>
      <c r="E41" s="7">
        <v>1.6</v>
      </c>
      <c r="F41" s="7">
        <v>1.6</v>
      </c>
      <c r="G41" s="7">
        <v>1.6</v>
      </c>
      <c r="H41" s="7" t="s">
        <v>82</v>
      </c>
      <c r="I41" s="7" t="s">
        <v>88</v>
      </c>
      <c r="J41" s="12" t="s">
        <v>141</v>
      </c>
      <c r="K41" s="7" t="s">
        <v>25</v>
      </c>
      <c r="L41" s="7" t="s">
        <v>26</v>
      </c>
      <c r="M41" s="7">
        <v>1.6</v>
      </c>
      <c r="N41" s="68">
        <v>1</v>
      </c>
      <c r="O41" s="7"/>
      <c r="P41" s="7"/>
      <c r="Q41" s="7"/>
      <c r="R41" s="7" t="s">
        <v>450</v>
      </c>
      <c r="S41" s="7"/>
      <c r="T41" s="7"/>
      <c r="U41" s="7"/>
      <c r="V41" s="7"/>
      <c r="W41" s="5"/>
      <c r="X41" s="12" t="s">
        <v>459</v>
      </c>
      <c r="Y41" s="7" t="s">
        <v>668</v>
      </c>
      <c r="Z41" s="25"/>
      <c r="AA41" s="16"/>
      <c r="AB41" s="25"/>
      <c r="AC41" s="16"/>
      <c r="AD41" s="16"/>
      <c r="AE41" s="16"/>
      <c r="AF41" s="246">
        <v>32</v>
      </c>
      <c r="AG41" s="143" t="b">
        <f t="shared" si="0"/>
        <v>1</v>
      </c>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row>
    <row r="42" spans="1:244" ht="102" x14ac:dyDescent="0.2">
      <c r="A42" s="7">
        <v>33</v>
      </c>
      <c r="B42" s="12" t="s">
        <v>146</v>
      </c>
      <c r="C42" s="7" t="s">
        <v>31</v>
      </c>
      <c r="D42" s="7" t="s">
        <v>81</v>
      </c>
      <c r="E42" s="7">
        <v>17.89</v>
      </c>
      <c r="F42" s="7">
        <v>8.6</v>
      </c>
      <c r="G42" s="7">
        <v>17.89</v>
      </c>
      <c r="H42" s="7" t="s">
        <v>82</v>
      </c>
      <c r="I42" s="7" t="s">
        <v>147</v>
      </c>
      <c r="J42" s="12" t="s">
        <v>148</v>
      </c>
      <c r="K42" s="7" t="s">
        <v>25</v>
      </c>
      <c r="L42" s="7" t="s">
        <v>26</v>
      </c>
      <c r="M42" s="7">
        <v>4.37</v>
      </c>
      <c r="N42" s="75">
        <v>4.0899999999999999E-2</v>
      </c>
      <c r="O42" s="7"/>
      <c r="P42" s="7"/>
      <c r="Q42" s="7"/>
      <c r="R42" s="7" t="s">
        <v>450</v>
      </c>
      <c r="S42" s="7"/>
      <c r="T42" s="7"/>
      <c r="U42" s="7"/>
      <c r="V42" s="7"/>
      <c r="W42" s="5"/>
      <c r="X42" s="7" t="s">
        <v>467</v>
      </c>
      <c r="Y42" s="7" t="s">
        <v>668</v>
      </c>
      <c r="Z42" s="25"/>
      <c r="AA42" s="16"/>
      <c r="AB42" s="25"/>
      <c r="AC42" s="16"/>
      <c r="AD42" s="16"/>
      <c r="AE42" s="16"/>
      <c r="AF42" s="246">
        <v>33</v>
      </c>
      <c r="AG42" s="143" t="b">
        <f t="shared" si="0"/>
        <v>1</v>
      </c>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c r="IJ42" s="141"/>
    </row>
    <row r="43" spans="1:244" s="181" customFormat="1" ht="76.5" x14ac:dyDescent="0.2">
      <c r="A43" s="246">
        <v>34</v>
      </c>
      <c r="B43" s="275" t="s">
        <v>149</v>
      </c>
      <c r="C43" s="246" t="s">
        <v>31</v>
      </c>
      <c r="D43" s="246" t="s">
        <v>81</v>
      </c>
      <c r="E43" s="246">
        <v>20</v>
      </c>
      <c r="F43" s="246"/>
      <c r="G43" s="246">
        <v>20</v>
      </c>
      <c r="H43" s="246" t="s">
        <v>82</v>
      </c>
      <c r="I43" s="246" t="s">
        <v>75</v>
      </c>
      <c r="J43" s="275" t="s">
        <v>756</v>
      </c>
      <c r="K43" s="246" t="s">
        <v>25</v>
      </c>
      <c r="L43" s="246" t="s">
        <v>26</v>
      </c>
      <c r="M43" s="246">
        <v>0</v>
      </c>
      <c r="N43" s="246">
        <v>0</v>
      </c>
      <c r="O43" s="246"/>
      <c r="P43" s="246"/>
      <c r="Q43" s="246"/>
      <c r="R43" s="246" t="s">
        <v>450</v>
      </c>
      <c r="S43" s="246"/>
      <c r="T43" s="246"/>
      <c r="U43" s="246"/>
      <c r="V43" s="246"/>
      <c r="W43" s="145" t="s">
        <v>733</v>
      </c>
      <c r="X43" s="287" t="s">
        <v>468</v>
      </c>
      <c r="Y43" s="145" t="s">
        <v>669</v>
      </c>
      <c r="Z43" s="282" t="s">
        <v>659</v>
      </c>
      <c r="AA43" s="285"/>
      <c r="AB43" s="282"/>
      <c r="AC43" s="285"/>
      <c r="AD43" s="285"/>
      <c r="AE43" s="285"/>
      <c r="AF43" s="246">
        <v>34</v>
      </c>
      <c r="AG43" s="181" t="b">
        <f t="shared" si="0"/>
        <v>1</v>
      </c>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6"/>
      <c r="GX43" s="286"/>
      <c r="GY43" s="286"/>
      <c r="GZ43" s="286"/>
      <c r="HA43" s="286"/>
      <c r="HB43" s="286"/>
      <c r="HC43" s="286"/>
      <c r="HD43" s="286"/>
      <c r="HE43" s="286"/>
      <c r="HF43" s="286"/>
      <c r="HG43" s="286"/>
      <c r="HH43" s="286"/>
      <c r="HI43" s="286"/>
      <c r="HJ43" s="286"/>
      <c r="HK43" s="286"/>
      <c r="HL43" s="286"/>
      <c r="HM43" s="286"/>
      <c r="HN43" s="286"/>
      <c r="HO43" s="286"/>
      <c r="HP43" s="286"/>
      <c r="HQ43" s="286"/>
      <c r="HR43" s="286"/>
      <c r="HS43" s="286"/>
      <c r="HT43" s="286"/>
      <c r="HU43" s="286"/>
      <c r="HV43" s="286"/>
      <c r="HW43" s="286"/>
      <c r="HX43" s="286"/>
      <c r="HY43" s="286"/>
      <c r="HZ43" s="286"/>
      <c r="IA43" s="286"/>
      <c r="IB43" s="286"/>
      <c r="IC43" s="286"/>
      <c r="ID43" s="286"/>
      <c r="IE43" s="286"/>
      <c r="IF43" s="286"/>
      <c r="IG43" s="286"/>
      <c r="IH43" s="286"/>
      <c r="II43" s="286"/>
      <c r="IJ43" s="286"/>
    </row>
    <row r="44" spans="1:244" s="190" customFormat="1" ht="51" x14ac:dyDescent="0.2">
      <c r="A44" s="183">
        <v>35</v>
      </c>
      <c r="B44" s="184" t="s">
        <v>150</v>
      </c>
      <c r="C44" s="183" t="s">
        <v>31</v>
      </c>
      <c r="D44" s="198" t="s">
        <v>105</v>
      </c>
      <c r="E44" s="183">
        <v>0.318</v>
      </c>
      <c r="F44" s="183">
        <v>0.31759999999999999</v>
      </c>
      <c r="G44" s="183">
        <v>0.318</v>
      </c>
      <c r="H44" s="7" t="s">
        <v>151</v>
      </c>
      <c r="I44" s="183" t="s">
        <v>72</v>
      </c>
      <c r="J44" s="184" t="s">
        <v>152</v>
      </c>
      <c r="K44" s="183" t="s">
        <v>25</v>
      </c>
      <c r="L44" s="7" t="s">
        <v>26</v>
      </c>
      <c r="M44" s="183">
        <v>0</v>
      </c>
      <c r="N44" s="183">
        <v>0</v>
      </c>
      <c r="O44" s="7"/>
      <c r="P44" s="7"/>
      <c r="Q44" s="7"/>
      <c r="R44" s="7" t="s">
        <v>450</v>
      </c>
      <c r="S44" s="25"/>
      <c r="T44" s="25"/>
      <c r="U44" s="25"/>
      <c r="V44" s="25"/>
      <c r="W44" s="188" t="s">
        <v>715</v>
      </c>
      <c r="X44" s="202"/>
      <c r="Y44" s="188" t="s">
        <v>669</v>
      </c>
      <c r="Z44" s="203"/>
      <c r="AA44" s="200"/>
      <c r="AB44" s="203"/>
      <c r="AC44" s="200"/>
      <c r="AD44" s="200"/>
      <c r="AE44" s="200"/>
      <c r="AF44" s="183">
        <v>35</v>
      </c>
      <c r="AG44" s="143" t="b">
        <f t="shared" si="0"/>
        <v>1</v>
      </c>
      <c r="AH44" s="200"/>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c r="EP44" s="200"/>
      <c r="EQ44" s="200"/>
      <c r="ER44" s="200"/>
      <c r="ES44" s="200"/>
      <c r="ET44" s="200"/>
      <c r="EU44" s="200"/>
      <c r="EV44" s="200"/>
      <c r="EW44" s="200"/>
      <c r="EX44" s="200"/>
      <c r="EY44" s="200"/>
      <c r="EZ44" s="200"/>
      <c r="FA44" s="200"/>
      <c r="FB44" s="200"/>
      <c r="FC44" s="200"/>
      <c r="FD44" s="200"/>
      <c r="FE44" s="200"/>
      <c r="FF44" s="200"/>
      <c r="FG44" s="200"/>
      <c r="FH44" s="200"/>
      <c r="FI44" s="200"/>
      <c r="FJ44" s="200"/>
      <c r="FK44" s="200"/>
      <c r="FL44" s="200"/>
      <c r="FM44" s="200"/>
      <c r="FN44" s="200"/>
      <c r="FO44" s="200"/>
      <c r="FP44" s="200"/>
      <c r="FQ44" s="200"/>
      <c r="FR44" s="200"/>
      <c r="FS44" s="200"/>
      <c r="FT44" s="200"/>
      <c r="FU44" s="200"/>
      <c r="FV44" s="200"/>
      <c r="FW44" s="200"/>
      <c r="FX44" s="200"/>
      <c r="FY44" s="200"/>
      <c r="FZ44" s="200"/>
      <c r="GA44" s="200"/>
      <c r="GB44" s="200"/>
      <c r="GC44" s="200"/>
      <c r="GD44" s="200"/>
      <c r="GE44" s="200"/>
      <c r="GF44" s="200"/>
      <c r="GG44" s="200"/>
      <c r="GH44" s="200"/>
      <c r="GI44" s="200"/>
      <c r="GJ44" s="200"/>
      <c r="GK44" s="200"/>
      <c r="GL44" s="200"/>
      <c r="GM44" s="200"/>
      <c r="GN44" s="200"/>
      <c r="GO44" s="200"/>
      <c r="GP44" s="200"/>
      <c r="GQ44" s="200"/>
      <c r="GR44" s="200"/>
      <c r="GS44" s="200"/>
      <c r="GT44" s="200"/>
      <c r="GU44" s="200"/>
      <c r="GV44" s="200"/>
      <c r="GW44" s="201"/>
      <c r="GX44" s="201"/>
      <c r="GY44" s="201"/>
      <c r="GZ44" s="201"/>
      <c r="HA44" s="201"/>
      <c r="HB44" s="201"/>
      <c r="HC44" s="201"/>
      <c r="HD44" s="201"/>
      <c r="HE44" s="201"/>
      <c r="HF44" s="201"/>
      <c r="HG44" s="201"/>
      <c r="HH44" s="201"/>
      <c r="HI44" s="201"/>
      <c r="HJ44" s="201"/>
      <c r="HK44" s="201"/>
      <c r="HL44" s="201"/>
      <c r="HM44" s="201"/>
      <c r="HN44" s="201"/>
      <c r="HO44" s="201"/>
      <c r="HP44" s="201"/>
      <c r="HQ44" s="201"/>
      <c r="HR44" s="201"/>
      <c r="HS44" s="201"/>
      <c r="HT44" s="201"/>
      <c r="HU44" s="201"/>
      <c r="HV44" s="201"/>
      <c r="HW44" s="201"/>
      <c r="HX44" s="201"/>
      <c r="HY44" s="201"/>
      <c r="HZ44" s="201"/>
      <c r="IA44" s="201"/>
      <c r="IB44" s="201"/>
      <c r="IC44" s="201"/>
      <c r="ID44" s="201"/>
      <c r="IE44" s="201"/>
      <c r="IF44" s="201"/>
      <c r="IG44" s="201"/>
      <c r="IH44" s="201"/>
      <c r="II44" s="201"/>
      <c r="IJ44" s="201"/>
    </row>
    <row r="45" spans="1:244" s="181" customFormat="1" ht="38.25" x14ac:dyDescent="0.2">
      <c r="A45" s="246">
        <v>36</v>
      </c>
      <c r="B45" s="275" t="s">
        <v>153</v>
      </c>
      <c r="C45" s="246" t="s">
        <v>31</v>
      </c>
      <c r="D45" s="282" t="s">
        <v>105</v>
      </c>
      <c r="E45" s="246">
        <v>0.01</v>
      </c>
      <c r="F45" s="246"/>
      <c r="G45" s="246">
        <v>0.01</v>
      </c>
      <c r="H45" s="246" t="s">
        <v>82</v>
      </c>
      <c r="I45" s="246" t="s">
        <v>154</v>
      </c>
      <c r="J45" s="275" t="s">
        <v>155</v>
      </c>
      <c r="K45" s="246" t="s">
        <v>25</v>
      </c>
      <c r="L45" s="246" t="s">
        <v>26</v>
      </c>
      <c r="M45" s="246">
        <v>0</v>
      </c>
      <c r="N45" s="246">
        <v>0</v>
      </c>
      <c r="O45" s="246"/>
      <c r="P45" s="246"/>
      <c r="Q45" s="246"/>
      <c r="R45" s="246" t="s">
        <v>450</v>
      </c>
      <c r="S45" s="283"/>
      <c r="T45" s="283"/>
      <c r="U45" s="283"/>
      <c r="V45" s="283"/>
      <c r="W45" s="145" t="s">
        <v>719</v>
      </c>
      <c r="X45" s="284"/>
      <c r="Y45" s="145" t="s">
        <v>669</v>
      </c>
      <c r="Z45" s="283"/>
      <c r="AA45" s="285"/>
      <c r="AB45" s="283"/>
      <c r="AC45" s="285"/>
      <c r="AD45" s="285"/>
      <c r="AE45" s="285"/>
      <c r="AF45" s="246">
        <v>36</v>
      </c>
      <c r="AG45" s="181" t="b">
        <f t="shared" si="0"/>
        <v>1</v>
      </c>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6"/>
      <c r="GX45" s="286"/>
      <c r="GY45" s="286"/>
      <c r="GZ45" s="286"/>
      <c r="HA45" s="286"/>
      <c r="HB45" s="286"/>
      <c r="HC45" s="286"/>
      <c r="HD45" s="286"/>
      <c r="HE45" s="286"/>
      <c r="HF45" s="286"/>
      <c r="HG45" s="286"/>
      <c r="HH45" s="286"/>
      <c r="HI45" s="286"/>
      <c r="HJ45" s="286"/>
      <c r="HK45" s="286"/>
      <c r="HL45" s="286"/>
      <c r="HM45" s="286"/>
      <c r="HN45" s="286"/>
      <c r="HO45" s="286"/>
      <c r="HP45" s="286"/>
      <c r="HQ45" s="286"/>
      <c r="HR45" s="286"/>
      <c r="HS45" s="286"/>
      <c r="HT45" s="286"/>
      <c r="HU45" s="286"/>
      <c r="HV45" s="286"/>
      <c r="HW45" s="286"/>
      <c r="HX45" s="286"/>
      <c r="HY45" s="286"/>
      <c r="HZ45" s="286"/>
      <c r="IA45" s="286"/>
      <c r="IB45" s="286"/>
      <c r="IC45" s="286"/>
      <c r="ID45" s="286"/>
      <c r="IE45" s="286"/>
      <c r="IF45" s="286"/>
      <c r="IG45" s="286"/>
      <c r="IH45" s="286"/>
      <c r="II45" s="286"/>
      <c r="IJ45" s="286"/>
    </row>
    <row r="46" spans="1:244" s="181" customFormat="1" ht="38.25" x14ac:dyDescent="0.2">
      <c r="A46" s="246">
        <v>37</v>
      </c>
      <c r="B46" s="275" t="s">
        <v>156</v>
      </c>
      <c r="C46" s="246" t="s">
        <v>31</v>
      </c>
      <c r="D46" s="282" t="s">
        <v>105</v>
      </c>
      <c r="E46" s="246">
        <v>0.15</v>
      </c>
      <c r="F46" s="246"/>
      <c r="G46" s="246">
        <v>0.15</v>
      </c>
      <c r="H46" s="246" t="s">
        <v>82</v>
      </c>
      <c r="I46" s="246" t="s">
        <v>51</v>
      </c>
      <c r="J46" s="275" t="s">
        <v>157</v>
      </c>
      <c r="K46" s="246" t="s">
        <v>25</v>
      </c>
      <c r="L46" s="246" t="s">
        <v>26</v>
      </c>
      <c r="M46" s="246">
        <v>0</v>
      </c>
      <c r="N46" s="246">
        <v>0</v>
      </c>
      <c r="O46" s="246"/>
      <c r="P46" s="246"/>
      <c r="Q46" s="246"/>
      <c r="R46" s="246" t="s">
        <v>450</v>
      </c>
      <c r="S46" s="283"/>
      <c r="T46" s="283"/>
      <c r="U46" s="283"/>
      <c r="V46" s="283"/>
      <c r="W46" s="145" t="s">
        <v>719</v>
      </c>
      <c r="X46" s="284"/>
      <c r="Y46" s="145" t="s">
        <v>669</v>
      </c>
      <c r="Z46" s="283"/>
      <c r="AA46" s="285"/>
      <c r="AB46" s="283"/>
      <c r="AC46" s="285"/>
      <c r="AD46" s="285"/>
      <c r="AE46" s="285"/>
      <c r="AF46" s="246">
        <v>37</v>
      </c>
      <c r="AG46" s="181" t="b">
        <f t="shared" si="0"/>
        <v>1</v>
      </c>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6"/>
      <c r="GX46" s="286"/>
      <c r="GY46" s="286"/>
      <c r="GZ46" s="286"/>
      <c r="HA46" s="286"/>
      <c r="HB46" s="286"/>
      <c r="HC46" s="286"/>
      <c r="HD46" s="286"/>
      <c r="HE46" s="286"/>
      <c r="HF46" s="286"/>
      <c r="HG46" s="286"/>
      <c r="HH46" s="286"/>
      <c r="HI46" s="286"/>
      <c r="HJ46" s="286"/>
      <c r="HK46" s="286"/>
      <c r="HL46" s="286"/>
      <c r="HM46" s="286"/>
      <c r="HN46" s="286"/>
      <c r="HO46" s="286"/>
      <c r="HP46" s="286"/>
      <c r="HQ46" s="286"/>
      <c r="HR46" s="286"/>
      <c r="HS46" s="286"/>
      <c r="HT46" s="286"/>
      <c r="HU46" s="286"/>
      <c r="HV46" s="286"/>
      <c r="HW46" s="286"/>
      <c r="HX46" s="286"/>
      <c r="HY46" s="286"/>
      <c r="HZ46" s="286"/>
      <c r="IA46" s="286"/>
      <c r="IB46" s="286"/>
      <c r="IC46" s="286"/>
      <c r="ID46" s="286"/>
      <c r="IE46" s="286"/>
      <c r="IF46" s="286"/>
      <c r="IG46" s="286"/>
      <c r="IH46" s="286"/>
      <c r="II46" s="286"/>
      <c r="IJ46" s="286"/>
    </row>
    <row r="47" spans="1:244" ht="36" customHeight="1" x14ac:dyDescent="0.2">
      <c r="A47" s="7">
        <v>38</v>
      </c>
      <c r="B47" s="17" t="s">
        <v>160</v>
      </c>
      <c r="C47" s="7" t="s">
        <v>161</v>
      </c>
      <c r="D47" s="7" t="s">
        <v>162</v>
      </c>
      <c r="E47" s="18">
        <v>0.9</v>
      </c>
      <c r="F47" s="18">
        <v>0.9</v>
      </c>
      <c r="G47" s="18">
        <v>0.9</v>
      </c>
      <c r="H47" s="7" t="s">
        <v>82</v>
      </c>
      <c r="I47" s="14" t="s">
        <v>98</v>
      </c>
      <c r="J47" s="17" t="s">
        <v>163</v>
      </c>
      <c r="K47" s="7" t="s">
        <v>25</v>
      </c>
      <c r="L47" s="7" t="s">
        <v>26</v>
      </c>
      <c r="M47" s="7">
        <v>0</v>
      </c>
      <c r="N47" s="7">
        <v>0</v>
      </c>
      <c r="O47" s="7"/>
      <c r="P47" s="7"/>
      <c r="Q47" s="7"/>
      <c r="R47" s="7" t="s">
        <v>450</v>
      </c>
      <c r="S47" s="7"/>
      <c r="T47" s="7"/>
      <c r="U47" s="7"/>
      <c r="V47" s="7"/>
      <c r="W47" s="5"/>
      <c r="X47" s="12" t="s">
        <v>451</v>
      </c>
      <c r="Y47" s="7" t="s">
        <v>668</v>
      </c>
      <c r="Z47" s="7"/>
      <c r="AA47" s="1"/>
      <c r="AB47" s="7"/>
      <c r="AC47" s="1"/>
      <c r="AD47" s="1"/>
      <c r="AE47" s="1"/>
      <c r="AF47" s="246">
        <v>38</v>
      </c>
      <c r="AG47" s="143" t="b">
        <f t="shared" si="0"/>
        <v>1</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ht="38.25" x14ac:dyDescent="0.2">
      <c r="A48" s="7">
        <v>39</v>
      </c>
      <c r="B48" s="12" t="s">
        <v>164</v>
      </c>
      <c r="C48" s="14" t="s">
        <v>31</v>
      </c>
      <c r="D48" s="14" t="s">
        <v>105</v>
      </c>
      <c r="E48" s="48">
        <v>0.2</v>
      </c>
      <c r="F48" s="48">
        <v>0.02</v>
      </c>
      <c r="G48" s="48">
        <v>0.18</v>
      </c>
      <c r="H48" s="7" t="s">
        <v>82</v>
      </c>
      <c r="I48" s="7" t="s">
        <v>75</v>
      </c>
      <c r="J48" s="12" t="s">
        <v>165</v>
      </c>
      <c r="K48" s="7" t="s">
        <v>25</v>
      </c>
      <c r="L48" s="7" t="s">
        <v>26</v>
      </c>
      <c r="M48" s="7">
        <v>0</v>
      </c>
      <c r="N48" s="7">
        <v>0</v>
      </c>
      <c r="O48" s="7"/>
      <c r="P48" s="7"/>
      <c r="Q48" s="7"/>
      <c r="R48" s="7" t="s">
        <v>450</v>
      </c>
      <c r="S48" s="7"/>
      <c r="T48" s="7"/>
      <c r="U48" s="7"/>
      <c r="V48" s="7"/>
      <c r="W48" s="5"/>
      <c r="X48" s="12"/>
      <c r="Y48" s="7" t="s">
        <v>668</v>
      </c>
      <c r="Z48" s="7"/>
      <c r="AA48" s="1"/>
      <c r="AB48" s="7"/>
      <c r="AC48" s="1"/>
      <c r="AD48" s="1"/>
      <c r="AE48" s="1"/>
      <c r="AF48" s="246">
        <v>39</v>
      </c>
      <c r="AG48" s="143" t="b">
        <f t="shared" si="0"/>
        <v>1</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ht="24" customHeight="1" x14ac:dyDescent="0.2">
      <c r="A49" s="153" t="s">
        <v>158</v>
      </c>
      <c r="B49" s="154" t="s">
        <v>167</v>
      </c>
      <c r="C49" s="154"/>
      <c r="D49" s="154"/>
      <c r="E49" s="154"/>
      <c r="F49" s="154"/>
      <c r="G49" s="154"/>
      <c r="H49" s="154"/>
      <c r="I49" s="154"/>
      <c r="J49" s="154"/>
      <c r="K49" s="154"/>
      <c r="L49" s="154"/>
      <c r="M49" s="125"/>
      <c r="N49" s="125"/>
      <c r="O49" s="125"/>
      <c r="P49" s="125"/>
      <c r="Q49" s="125"/>
      <c r="R49" s="125"/>
      <c r="S49" s="125"/>
      <c r="T49" s="125"/>
      <c r="U49" s="125"/>
      <c r="V49" s="125"/>
      <c r="W49" s="235"/>
      <c r="X49" s="155"/>
      <c r="Y49" s="124"/>
      <c r="Z49" s="125"/>
      <c r="AB49" s="125"/>
      <c r="AF49" s="245" t="s">
        <v>158</v>
      </c>
      <c r="AG49" s="143" t="b">
        <f t="shared" si="0"/>
        <v>1</v>
      </c>
    </row>
    <row r="50" spans="1:244" s="190" customFormat="1" ht="51" x14ac:dyDescent="0.2">
      <c r="A50" s="183">
        <v>40</v>
      </c>
      <c r="B50" s="184" t="s">
        <v>169</v>
      </c>
      <c r="C50" s="183" t="s">
        <v>19</v>
      </c>
      <c r="D50" s="183" t="s">
        <v>20</v>
      </c>
      <c r="E50" s="183">
        <v>4.5</v>
      </c>
      <c r="F50" s="183">
        <v>4.5</v>
      </c>
      <c r="G50" s="183">
        <v>4.5</v>
      </c>
      <c r="H50" s="7" t="s">
        <v>82</v>
      </c>
      <c r="I50" s="183" t="s">
        <v>39</v>
      </c>
      <c r="J50" s="184" t="s">
        <v>170</v>
      </c>
      <c r="K50" s="183" t="s">
        <v>25</v>
      </c>
      <c r="L50" s="7" t="s">
        <v>171</v>
      </c>
      <c r="M50" s="183">
        <v>0</v>
      </c>
      <c r="N50" s="183">
        <v>0</v>
      </c>
      <c r="O50" s="7"/>
      <c r="P50" s="7"/>
      <c r="Q50" s="7"/>
      <c r="R50" s="7" t="s">
        <v>450</v>
      </c>
      <c r="S50" s="7"/>
      <c r="T50" s="7"/>
      <c r="U50" s="7"/>
      <c r="V50" s="7"/>
      <c r="W50" s="188" t="s">
        <v>710</v>
      </c>
      <c r="X50" s="183" t="s">
        <v>490</v>
      </c>
      <c r="Y50" s="188" t="s">
        <v>669</v>
      </c>
      <c r="Z50" s="203"/>
      <c r="AA50" s="200"/>
      <c r="AB50" s="203"/>
      <c r="AC50" s="200"/>
      <c r="AD50" s="200"/>
      <c r="AE50" s="200"/>
      <c r="AF50" s="183">
        <v>40</v>
      </c>
      <c r="AG50" s="143" t="b">
        <f t="shared" si="0"/>
        <v>1</v>
      </c>
      <c r="AH50" s="200"/>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0"/>
      <c r="FR50" s="200"/>
      <c r="FS50" s="200"/>
      <c r="FT50" s="200"/>
      <c r="FU50" s="200"/>
      <c r="FV50" s="200"/>
      <c r="FW50" s="200"/>
      <c r="FX50" s="200"/>
      <c r="FY50" s="200"/>
      <c r="FZ50" s="200"/>
      <c r="GA50" s="200"/>
      <c r="GB50" s="200"/>
      <c r="GC50" s="200"/>
      <c r="GD50" s="200"/>
      <c r="GE50" s="200"/>
      <c r="GF50" s="200"/>
      <c r="GG50" s="200"/>
      <c r="GH50" s="200"/>
      <c r="GI50" s="200"/>
      <c r="GJ50" s="200"/>
      <c r="GK50" s="200"/>
      <c r="GL50" s="200"/>
      <c r="GM50" s="200"/>
      <c r="GN50" s="200"/>
      <c r="GO50" s="200"/>
      <c r="GP50" s="200"/>
      <c r="GQ50" s="200"/>
      <c r="GR50" s="200"/>
      <c r="GS50" s="200"/>
      <c r="GT50" s="200"/>
      <c r="GU50" s="200"/>
      <c r="GV50" s="200"/>
      <c r="GW50" s="201"/>
      <c r="GX50" s="201"/>
      <c r="GY50" s="201"/>
      <c r="GZ50" s="201"/>
      <c r="HA50" s="201"/>
      <c r="HB50" s="201"/>
      <c r="HC50" s="201"/>
      <c r="HD50" s="201"/>
      <c r="HE50" s="201"/>
      <c r="HF50" s="201"/>
      <c r="HG50" s="201"/>
      <c r="HH50" s="201"/>
      <c r="HI50" s="201"/>
      <c r="HJ50" s="201"/>
      <c r="HK50" s="201"/>
      <c r="HL50" s="201"/>
      <c r="HM50" s="201"/>
      <c r="HN50" s="201"/>
      <c r="HO50" s="201"/>
      <c r="HP50" s="201"/>
      <c r="HQ50" s="201"/>
      <c r="HR50" s="201"/>
      <c r="HS50" s="201"/>
      <c r="HT50" s="201"/>
      <c r="HU50" s="201"/>
      <c r="HV50" s="201"/>
      <c r="HW50" s="201"/>
      <c r="HX50" s="201"/>
      <c r="HY50" s="201"/>
      <c r="HZ50" s="201"/>
      <c r="IA50" s="201"/>
      <c r="IB50" s="201"/>
      <c r="IC50" s="201"/>
      <c r="ID50" s="201"/>
      <c r="IE50" s="201"/>
      <c r="IF50" s="201"/>
      <c r="IG50" s="201"/>
      <c r="IH50" s="201"/>
      <c r="II50" s="201"/>
      <c r="IJ50" s="201"/>
    </row>
    <row r="51" spans="1:244" s="190" customFormat="1" ht="51" x14ac:dyDescent="0.2">
      <c r="A51" s="183">
        <v>41</v>
      </c>
      <c r="B51" s="184" t="s">
        <v>172</v>
      </c>
      <c r="C51" s="183" t="s">
        <v>19</v>
      </c>
      <c r="D51" s="183" t="s">
        <v>20</v>
      </c>
      <c r="E51" s="183">
        <v>5</v>
      </c>
      <c r="F51" s="183">
        <v>5</v>
      </c>
      <c r="G51" s="183">
        <v>5</v>
      </c>
      <c r="H51" s="7" t="s">
        <v>82</v>
      </c>
      <c r="I51" s="183" t="s">
        <v>39</v>
      </c>
      <c r="J51" s="184" t="s">
        <v>173</v>
      </c>
      <c r="K51" s="183" t="s">
        <v>25</v>
      </c>
      <c r="L51" s="7" t="s">
        <v>171</v>
      </c>
      <c r="M51" s="183">
        <v>0</v>
      </c>
      <c r="N51" s="183">
        <v>0</v>
      </c>
      <c r="O51" s="7"/>
      <c r="P51" s="7"/>
      <c r="Q51" s="7"/>
      <c r="R51" s="7" t="s">
        <v>450</v>
      </c>
      <c r="S51" s="7"/>
      <c r="T51" s="7"/>
      <c r="U51" s="7"/>
      <c r="V51" s="7"/>
      <c r="W51" s="188" t="s">
        <v>710</v>
      </c>
      <c r="X51" s="183" t="s">
        <v>490</v>
      </c>
      <c r="Y51" s="188" t="s">
        <v>669</v>
      </c>
      <c r="Z51" s="203"/>
      <c r="AA51" s="200"/>
      <c r="AB51" s="203"/>
      <c r="AC51" s="200"/>
      <c r="AD51" s="200"/>
      <c r="AE51" s="200"/>
      <c r="AF51" s="183">
        <v>41</v>
      </c>
      <c r="AG51" s="143" t="b">
        <f t="shared" si="0"/>
        <v>1</v>
      </c>
      <c r="AH51" s="200"/>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200"/>
      <c r="EV51" s="200"/>
      <c r="EW51" s="200"/>
      <c r="EX51" s="200"/>
      <c r="EY51" s="200"/>
      <c r="EZ51" s="200"/>
      <c r="FA51" s="200"/>
      <c r="FB51" s="200"/>
      <c r="FC51" s="200"/>
      <c r="FD51" s="200"/>
      <c r="FE51" s="200"/>
      <c r="FF51" s="200"/>
      <c r="FG51" s="200"/>
      <c r="FH51" s="200"/>
      <c r="FI51" s="200"/>
      <c r="FJ51" s="200"/>
      <c r="FK51" s="200"/>
      <c r="FL51" s="200"/>
      <c r="FM51" s="200"/>
      <c r="FN51" s="200"/>
      <c r="FO51" s="200"/>
      <c r="FP51" s="200"/>
      <c r="FQ51" s="200"/>
      <c r="FR51" s="200"/>
      <c r="FS51" s="200"/>
      <c r="FT51" s="200"/>
      <c r="FU51" s="200"/>
      <c r="FV51" s="200"/>
      <c r="FW51" s="200"/>
      <c r="FX51" s="200"/>
      <c r="FY51" s="200"/>
      <c r="FZ51" s="200"/>
      <c r="GA51" s="200"/>
      <c r="GB51" s="200"/>
      <c r="GC51" s="200"/>
      <c r="GD51" s="200"/>
      <c r="GE51" s="200"/>
      <c r="GF51" s="200"/>
      <c r="GG51" s="200"/>
      <c r="GH51" s="200"/>
      <c r="GI51" s="200"/>
      <c r="GJ51" s="200"/>
      <c r="GK51" s="200"/>
      <c r="GL51" s="200"/>
      <c r="GM51" s="200"/>
      <c r="GN51" s="200"/>
      <c r="GO51" s="200"/>
      <c r="GP51" s="200"/>
      <c r="GQ51" s="200"/>
      <c r="GR51" s="200"/>
      <c r="GS51" s="200"/>
      <c r="GT51" s="200"/>
      <c r="GU51" s="200"/>
      <c r="GV51" s="200"/>
      <c r="GW51" s="201"/>
      <c r="GX51" s="201"/>
      <c r="GY51" s="201"/>
      <c r="GZ51" s="201"/>
      <c r="HA51" s="201"/>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c r="HY51" s="201"/>
      <c r="HZ51" s="201"/>
      <c r="IA51" s="201"/>
      <c r="IB51" s="201"/>
      <c r="IC51" s="201"/>
      <c r="ID51" s="201"/>
      <c r="IE51" s="201"/>
      <c r="IF51" s="201"/>
      <c r="IG51" s="201"/>
      <c r="IH51" s="201"/>
      <c r="II51" s="201"/>
      <c r="IJ51" s="201"/>
    </row>
    <row r="52" spans="1:244" s="190" customFormat="1" ht="51" x14ac:dyDescent="0.2">
      <c r="A52" s="183">
        <v>42</v>
      </c>
      <c r="B52" s="184" t="s">
        <v>174</v>
      </c>
      <c r="C52" s="183" t="s">
        <v>19</v>
      </c>
      <c r="D52" s="183" t="s">
        <v>20</v>
      </c>
      <c r="E52" s="183">
        <v>5</v>
      </c>
      <c r="F52" s="183">
        <v>5</v>
      </c>
      <c r="G52" s="183">
        <v>5</v>
      </c>
      <c r="H52" s="7" t="s">
        <v>82</v>
      </c>
      <c r="I52" s="183" t="s">
        <v>39</v>
      </c>
      <c r="J52" s="184" t="s">
        <v>175</v>
      </c>
      <c r="K52" s="183" t="s">
        <v>25</v>
      </c>
      <c r="L52" s="7" t="s">
        <v>171</v>
      </c>
      <c r="M52" s="183">
        <v>0</v>
      </c>
      <c r="N52" s="183">
        <v>0</v>
      </c>
      <c r="O52" s="7"/>
      <c r="P52" s="7"/>
      <c r="Q52" s="7"/>
      <c r="R52" s="7" t="s">
        <v>450</v>
      </c>
      <c r="S52" s="7"/>
      <c r="T52" s="7"/>
      <c r="U52" s="7"/>
      <c r="V52" s="7"/>
      <c r="W52" s="188" t="s">
        <v>710</v>
      </c>
      <c r="X52" s="183" t="s">
        <v>490</v>
      </c>
      <c r="Y52" s="188" t="s">
        <v>669</v>
      </c>
      <c r="Z52" s="203"/>
      <c r="AA52" s="200"/>
      <c r="AB52" s="203"/>
      <c r="AC52" s="200"/>
      <c r="AD52" s="200"/>
      <c r="AE52" s="200"/>
      <c r="AF52" s="183">
        <v>42</v>
      </c>
      <c r="AG52" s="143" t="b">
        <f t="shared" si="0"/>
        <v>1</v>
      </c>
      <c r="AH52" s="200"/>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200"/>
      <c r="EV52" s="200"/>
      <c r="EW52" s="200"/>
      <c r="EX52" s="200"/>
      <c r="EY52" s="200"/>
      <c r="EZ52" s="200"/>
      <c r="FA52" s="200"/>
      <c r="FB52" s="200"/>
      <c r="FC52" s="200"/>
      <c r="FD52" s="200"/>
      <c r="FE52" s="200"/>
      <c r="FF52" s="200"/>
      <c r="FG52" s="200"/>
      <c r="FH52" s="200"/>
      <c r="FI52" s="200"/>
      <c r="FJ52" s="200"/>
      <c r="FK52" s="200"/>
      <c r="FL52" s="200"/>
      <c r="FM52" s="200"/>
      <c r="FN52" s="200"/>
      <c r="FO52" s="200"/>
      <c r="FP52" s="200"/>
      <c r="FQ52" s="200"/>
      <c r="FR52" s="200"/>
      <c r="FS52" s="200"/>
      <c r="FT52" s="200"/>
      <c r="FU52" s="200"/>
      <c r="FV52" s="200"/>
      <c r="FW52" s="200"/>
      <c r="FX52" s="200"/>
      <c r="FY52" s="200"/>
      <c r="FZ52" s="200"/>
      <c r="GA52" s="200"/>
      <c r="GB52" s="200"/>
      <c r="GC52" s="200"/>
      <c r="GD52" s="200"/>
      <c r="GE52" s="200"/>
      <c r="GF52" s="200"/>
      <c r="GG52" s="200"/>
      <c r="GH52" s="200"/>
      <c r="GI52" s="200"/>
      <c r="GJ52" s="200"/>
      <c r="GK52" s="200"/>
      <c r="GL52" s="200"/>
      <c r="GM52" s="200"/>
      <c r="GN52" s="200"/>
      <c r="GO52" s="200"/>
      <c r="GP52" s="200"/>
      <c r="GQ52" s="200"/>
      <c r="GR52" s="200"/>
      <c r="GS52" s="200"/>
      <c r="GT52" s="200"/>
      <c r="GU52" s="200"/>
      <c r="GV52" s="200"/>
      <c r="GW52" s="201"/>
      <c r="GX52" s="201"/>
      <c r="GY52" s="201"/>
      <c r="GZ52" s="201"/>
      <c r="HA52" s="201"/>
      <c r="HB52" s="201"/>
      <c r="HC52" s="201"/>
      <c r="HD52" s="201"/>
      <c r="HE52" s="201"/>
      <c r="HF52" s="201"/>
      <c r="HG52" s="201"/>
      <c r="HH52" s="201"/>
      <c r="HI52" s="201"/>
      <c r="HJ52" s="201"/>
      <c r="HK52" s="201"/>
      <c r="HL52" s="201"/>
      <c r="HM52" s="201"/>
      <c r="HN52" s="201"/>
      <c r="HO52" s="201"/>
      <c r="HP52" s="201"/>
      <c r="HQ52" s="201"/>
      <c r="HR52" s="201"/>
      <c r="HS52" s="201"/>
      <c r="HT52" s="201"/>
      <c r="HU52" s="201"/>
      <c r="HV52" s="201"/>
      <c r="HW52" s="201"/>
      <c r="HX52" s="201"/>
      <c r="HY52" s="201"/>
      <c r="HZ52" s="201"/>
      <c r="IA52" s="201"/>
      <c r="IB52" s="201"/>
      <c r="IC52" s="201"/>
      <c r="ID52" s="201"/>
      <c r="IE52" s="201"/>
      <c r="IF52" s="201"/>
      <c r="IG52" s="201"/>
      <c r="IH52" s="201"/>
      <c r="II52" s="201"/>
      <c r="IJ52" s="201"/>
    </row>
    <row r="53" spans="1:244" s="190" customFormat="1" ht="51" x14ac:dyDescent="0.2">
      <c r="A53" s="183">
        <v>43</v>
      </c>
      <c r="B53" s="184" t="s">
        <v>176</v>
      </c>
      <c r="C53" s="183" t="s">
        <v>19</v>
      </c>
      <c r="D53" s="183" t="s">
        <v>20</v>
      </c>
      <c r="E53" s="183">
        <v>3.5</v>
      </c>
      <c r="F53" s="183">
        <v>3.5</v>
      </c>
      <c r="G53" s="183">
        <v>3.5</v>
      </c>
      <c r="H53" s="7" t="s">
        <v>82</v>
      </c>
      <c r="I53" s="183" t="s">
        <v>39</v>
      </c>
      <c r="J53" s="184" t="s">
        <v>177</v>
      </c>
      <c r="K53" s="183" t="s">
        <v>25</v>
      </c>
      <c r="L53" s="7" t="s">
        <v>171</v>
      </c>
      <c r="M53" s="183">
        <v>0</v>
      </c>
      <c r="N53" s="183">
        <v>0</v>
      </c>
      <c r="O53" s="7"/>
      <c r="P53" s="7"/>
      <c r="Q53" s="7"/>
      <c r="R53" s="7" t="s">
        <v>450</v>
      </c>
      <c r="S53" s="7"/>
      <c r="T53" s="7"/>
      <c r="U53" s="7"/>
      <c r="V53" s="7"/>
      <c r="W53" s="188" t="s">
        <v>710</v>
      </c>
      <c r="X53" s="183" t="s">
        <v>490</v>
      </c>
      <c r="Y53" s="188" t="s">
        <v>669</v>
      </c>
      <c r="Z53" s="203"/>
      <c r="AA53" s="200"/>
      <c r="AB53" s="203"/>
      <c r="AC53" s="200"/>
      <c r="AD53" s="200"/>
      <c r="AE53" s="200"/>
      <c r="AF53" s="183">
        <v>43</v>
      </c>
      <c r="AG53" s="143" t="b">
        <f t="shared" si="0"/>
        <v>1</v>
      </c>
      <c r="AH53" s="200"/>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200"/>
      <c r="FH53" s="200"/>
      <c r="FI53" s="200"/>
      <c r="FJ53" s="200"/>
      <c r="FK53" s="200"/>
      <c r="FL53" s="200"/>
      <c r="FM53" s="200"/>
      <c r="FN53" s="200"/>
      <c r="FO53" s="200"/>
      <c r="FP53" s="200"/>
      <c r="FQ53" s="200"/>
      <c r="FR53" s="200"/>
      <c r="FS53" s="200"/>
      <c r="FT53" s="200"/>
      <c r="FU53" s="200"/>
      <c r="FV53" s="200"/>
      <c r="FW53" s="200"/>
      <c r="FX53" s="200"/>
      <c r="FY53" s="200"/>
      <c r="FZ53" s="200"/>
      <c r="GA53" s="200"/>
      <c r="GB53" s="200"/>
      <c r="GC53" s="200"/>
      <c r="GD53" s="200"/>
      <c r="GE53" s="200"/>
      <c r="GF53" s="200"/>
      <c r="GG53" s="200"/>
      <c r="GH53" s="200"/>
      <c r="GI53" s="200"/>
      <c r="GJ53" s="200"/>
      <c r="GK53" s="200"/>
      <c r="GL53" s="200"/>
      <c r="GM53" s="200"/>
      <c r="GN53" s="200"/>
      <c r="GO53" s="200"/>
      <c r="GP53" s="200"/>
      <c r="GQ53" s="200"/>
      <c r="GR53" s="200"/>
      <c r="GS53" s="200"/>
      <c r="GT53" s="200"/>
      <c r="GU53" s="200"/>
      <c r="GV53" s="200"/>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row>
    <row r="54" spans="1:244" s="190" customFormat="1" ht="51" x14ac:dyDescent="0.2">
      <c r="A54" s="183">
        <v>44</v>
      </c>
      <c r="B54" s="184" t="s">
        <v>178</v>
      </c>
      <c r="C54" s="183" t="s">
        <v>19</v>
      </c>
      <c r="D54" s="183" t="s">
        <v>20</v>
      </c>
      <c r="E54" s="183">
        <v>3.6</v>
      </c>
      <c r="F54" s="183">
        <v>3.6</v>
      </c>
      <c r="G54" s="183">
        <v>3.6</v>
      </c>
      <c r="H54" s="7" t="s">
        <v>82</v>
      </c>
      <c r="I54" s="183" t="s">
        <v>39</v>
      </c>
      <c r="J54" s="184" t="s">
        <v>179</v>
      </c>
      <c r="K54" s="183" t="s">
        <v>25</v>
      </c>
      <c r="L54" s="7" t="s">
        <v>171</v>
      </c>
      <c r="M54" s="183">
        <v>0</v>
      </c>
      <c r="N54" s="183">
        <v>0</v>
      </c>
      <c r="O54" s="7"/>
      <c r="P54" s="7"/>
      <c r="Q54" s="7"/>
      <c r="R54" s="7" t="s">
        <v>450</v>
      </c>
      <c r="S54" s="7"/>
      <c r="T54" s="7"/>
      <c r="U54" s="7"/>
      <c r="V54" s="7"/>
      <c r="W54" s="188" t="s">
        <v>710</v>
      </c>
      <c r="X54" s="183" t="s">
        <v>490</v>
      </c>
      <c r="Y54" s="188" t="s">
        <v>669</v>
      </c>
      <c r="Z54" s="203"/>
      <c r="AA54" s="200"/>
      <c r="AB54" s="203"/>
      <c r="AC54" s="200"/>
      <c r="AD54" s="200"/>
      <c r="AE54" s="200"/>
      <c r="AF54" s="183">
        <v>44</v>
      </c>
      <c r="AG54" s="143" t="b">
        <f t="shared" si="0"/>
        <v>1</v>
      </c>
      <c r="AH54" s="200"/>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row>
    <row r="55" spans="1:244" s="190" customFormat="1" ht="51" x14ac:dyDescent="0.2">
      <c r="A55" s="183">
        <v>45</v>
      </c>
      <c r="B55" s="184" t="s">
        <v>180</v>
      </c>
      <c r="C55" s="183" t="s">
        <v>19</v>
      </c>
      <c r="D55" s="183" t="s">
        <v>20</v>
      </c>
      <c r="E55" s="183">
        <v>4</v>
      </c>
      <c r="F55" s="183">
        <v>4</v>
      </c>
      <c r="G55" s="183">
        <v>4</v>
      </c>
      <c r="H55" s="7" t="s">
        <v>82</v>
      </c>
      <c r="I55" s="183" t="s">
        <v>39</v>
      </c>
      <c r="J55" s="184" t="s">
        <v>181</v>
      </c>
      <c r="K55" s="183" t="s">
        <v>25</v>
      </c>
      <c r="L55" s="7" t="s">
        <v>171</v>
      </c>
      <c r="M55" s="183">
        <v>0</v>
      </c>
      <c r="N55" s="183">
        <v>0</v>
      </c>
      <c r="O55" s="7"/>
      <c r="P55" s="7"/>
      <c r="Q55" s="7"/>
      <c r="R55" s="7" t="s">
        <v>450</v>
      </c>
      <c r="S55" s="7"/>
      <c r="T55" s="7"/>
      <c r="U55" s="7"/>
      <c r="V55" s="7"/>
      <c r="W55" s="188" t="s">
        <v>710</v>
      </c>
      <c r="X55" s="183" t="s">
        <v>490</v>
      </c>
      <c r="Y55" s="188" t="s">
        <v>669</v>
      </c>
      <c r="Z55" s="203"/>
      <c r="AA55" s="200"/>
      <c r="AB55" s="203"/>
      <c r="AC55" s="200"/>
      <c r="AD55" s="200"/>
      <c r="AE55" s="200"/>
      <c r="AF55" s="183">
        <v>45</v>
      </c>
      <c r="AG55" s="143" t="b">
        <f t="shared" si="0"/>
        <v>1</v>
      </c>
      <c r="AH55" s="200"/>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row>
    <row r="56" spans="1:244" s="190" customFormat="1" ht="76.5" x14ac:dyDescent="0.2">
      <c r="A56" s="183">
        <v>46</v>
      </c>
      <c r="B56" s="184" t="s">
        <v>182</v>
      </c>
      <c r="C56" s="183" t="s">
        <v>31</v>
      </c>
      <c r="D56" s="198" t="s">
        <v>105</v>
      </c>
      <c r="E56" s="183">
        <v>15.03</v>
      </c>
      <c r="F56" s="183"/>
      <c r="G56" s="183">
        <v>15.03</v>
      </c>
      <c r="H56" s="7" t="s">
        <v>82</v>
      </c>
      <c r="I56" s="183" t="s">
        <v>183</v>
      </c>
      <c r="J56" s="184" t="s">
        <v>757</v>
      </c>
      <c r="K56" s="183" t="s">
        <v>25</v>
      </c>
      <c r="L56" s="7" t="s">
        <v>171</v>
      </c>
      <c r="M56" s="183">
        <v>0</v>
      </c>
      <c r="N56" s="183">
        <v>0</v>
      </c>
      <c r="O56" s="7"/>
      <c r="P56" s="7"/>
      <c r="Q56" s="7"/>
      <c r="R56" s="7" t="s">
        <v>450</v>
      </c>
      <c r="S56" s="25"/>
      <c r="T56" s="25"/>
      <c r="U56" s="25"/>
      <c r="V56" s="25" t="s">
        <v>594</v>
      </c>
      <c r="W56" s="188" t="s">
        <v>720</v>
      </c>
      <c r="X56" s="202"/>
      <c r="Y56" s="188" t="s">
        <v>669</v>
      </c>
      <c r="Z56" s="203"/>
      <c r="AA56" s="200"/>
      <c r="AB56" s="203"/>
      <c r="AC56" s="200"/>
      <c r="AD56" s="200"/>
      <c r="AE56" s="200"/>
      <c r="AF56" s="183">
        <v>46</v>
      </c>
      <c r="AG56" s="143" t="b">
        <f t="shared" si="0"/>
        <v>1</v>
      </c>
      <c r="AH56" s="200"/>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row>
    <row r="57" spans="1:244" ht="51" x14ac:dyDescent="0.2">
      <c r="A57" s="7">
        <v>47</v>
      </c>
      <c r="B57" s="19" t="s">
        <v>185</v>
      </c>
      <c r="C57" s="7" t="s">
        <v>19</v>
      </c>
      <c r="D57" s="7" t="s">
        <v>20</v>
      </c>
      <c r="E57" s="18">
        <v>1.5</v>
      </c>
      <c r="F57" s="18">
        <v>1.5</v>
      </c>
      <c r="G57" s="18">
        <v>1.5</v>
      </c>
      <c r="H57" s="7" t="s">
        <v>82</v>
      </c>
      <c r="I57" s="14" t="s">
        <v>58</v>
      </c>
      <c r="J57" s="66" t="s">
        <v>602</v>
      </c>
      <c r="K57" s="20" t="s">
        <v>25</v>
      </c>
      <c r="L57" s="20" t="s">
        <v>171</v>
      </c>
      <c r="M57" s="7">
        <v>0</v>
      </c>
      <c r="N57" s="7">
        <v>0</v>
      </c>
      <c r="O57" s="7"/>
      <c r="P57" s="7"/>
      <c r="Q57" s="7"/>
      <c r="R57" s="7" t="s">
        <v>450</v>
      </c>
      <c r="S57" s="122"/>
      <c r="T57" s="122"/>
      <c r="U57" s="7"/>
      <c r="V57" s="91" t="s">
        <v>491</v>
      </c>
      <c r="W57" s="5"/>
      <c r="X57" s="7" t="s">
        <v>490</v>
      </c>
      <c r="Y57" s="7" t="s">
        <v>668</v>
      </c>
      <c r="Z57" s="122"/>
      <c r="AA57" s="141"/>
      <c r="AB57" s="122"/>
      <c r="AC57" s="141"/>
      <c r="AD57" s="141"/>
      <c r="AE57" s="141"/>
      <c r="AF57" s="246">
        <v>47</v>
      </c>
      <c r="AG57" s="143" t="b">
        <f t="shared" si="0"/>
        <v>1</v>
      </c>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1"/>
      <c r="EC57" s="141"/>
      <c r="ED57" s="141"/>
      <c r="EE57" s="141"/>
      <c r="EF57" s="141"/>
      <c r="EG57" s="141"/>
      <c r="EH57" s="141"/>
      <c r="EI57" s="141"/>
      <c r="EJ57" s="141"/>
      <c r="EK57" s="141"/>
      <c r="EL57" s="141"/>
      <c r="EM57" s="141"/>
      <c r="EN57" s="141"/>
      <c r="EO57" s="141"/>
      <c r="EP57" s="141"/>
      <c r="EQ57" s="141"/>
      <c r="ER57" s="141"/>
      <c r="ES57" s="141"/>
      <c r="ET57" s="141"/>
      <c r="EU57" s="141"/>
      <c r="EV57" s="141"/>
      <c r="EW57" s="141"/>
      <c r="EX57" s="141"/>
      <c r="EY57" s="141"/>
      <c r="EZ57" s="141"/>
      <c r="FA57" s="141"/>
      <c r="FB57" s="141"/>
      <c r="FC57" s="141"/>
      <c r="FD57" s="141"/>
      <c r="FE57" s="141"/>
      <c r="FF57" s="141"/>
      <c r="FG57" s="141"/>
      <c r="FH57" s="141"/>
      <c r="FI57" s="141"/>
      <c r="FJ57" s="141"/>
      <c r="FK57" s="141"/>
      <c r="FL57" s="141"/>
      <c r="FM57" s="141"/>
      <c r="FN57" s="141"/>
      <c r="FO57" s="141"/>
      <c r="FP57" s="141"/>
      <c r="FQ57" s="141"/>
      <c r="FR57" s="141"/>
      <c r="FS57" s="141"/>
      <c r="FT57" s="141"/>
      <c r="FU57" s="141"/>
      <c r="FV57" s="141"/>
      <c r="FW57" s="141"/>
      <c r="FX57" s="141"/>
      <c r="FY57" s="141"/>
      <c r="FZ57" s="141"/>
      <c r="GA57" s="141"/>
      <c r="GB57" s="141"/>
      <c r="GC57" s="141"/>
      <c r="GD57" s="141"/>
      <c r="GE57" s="141"/>
      <c r="GF57" s="141"/>
      <c r="GG57" s="141"/>
      <c r="GH57" s="141"/>
      <c r="GI57" s="141"/>
      <c r="GJ57" s="141"/>
      <c r="GK57" s="141"/>
      <c r="GL57" s="141"/>
      <c r="GM57" s="141"/>
      <c r="GN57" s="141"/>
      <c r="GO57" s="141"/>
      <c r="GP57" s="141"/>
      <c r="GQ57" s="141"/>
      <c r="GR57" s="141"/>
      <c r="GS57" s="141"/>
      <c r="GT57" s="141"/>
      <c r="GU57" s="141"/>
      <c r="GV57" s="141"/>
    </row>
    <row r="58" spans="1:244" ht="51" x14ac:dyDescent="0.2">
      <c r="A58" s="7">
        <v>48</v>
      </c>
      <c r="B58" s="19" t="s">
        <v>186</v>
      </c>
      <c r="C58" s="7" t="s">
        <v>19</v>
      </c>
      <c r="D58" s="7" t="s">
        <v>20</v>
      </c>
      <c r="E58" s="18">
        <v>1.9</v>
      </c>
      <c r="F58" s="18">
        <v>1.9</v>
      </c>
      <c r="G58" s="18">
        <v>1.9</v>
      </c>
      <c r="H58" s="7" t="s">
        <v>82</v>
      </c>
      <c r="I58" s="14" t="s">
        <v>58</v>
      </c>
      <c r="J58" s="25" t="s">
        <v>603</v>
      </c>
      <c r="K58" s="20" t="s">
        <v>25</v>
      </c>
      <c r="L58" s="20" t="s">
        <v>171</v>
      </c>
      <c r="M58" s="7">
        <v>0</v>
      </c>
      <c r="N58" s="7">
        <v>0</v>
      </c>
      <c r="O58" s="7"/>
      <c r="P58" s="7"/>
      <c r="Q58" s="7"/>
      <c r="R58" s="7" t="s">
        <v>450</v>
      </c>
      <c r="S58" s="122"/>
      <c r="T58" s="122"/>
      <c r="U58" s="7"/>
      <c r="V58" s="25" t="s">
        <v>492</v>
      </c>
      <c r="W58" s="5"/>
      <c r="X58" s="7" t="s">
        <v>490</v>
      </c>
      <c r="Y58" s="7" t="s">
        <v>668</v>
      </c>
      <c r="Z58" s="122"/>
      <c r="AA58" s="141"/>
      <c r="AB58" s="122"/>
      <c r="AC58" s="141"/>
      <c r="AD58" s="141"/>
      <c r="AE58" s="141"/>
      <c r="AF58" s="246">
        <v>48</v>
      </c>
      <c r="AG58" s="143" t="b">
        <f t="shared" si="0"/>
        <v>1</v>
      </c>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41"/>
      <c r="EA58" s="141"/>
      <c r="EB58" s="141"/>
      <c r="EC58" s="141"/>
      <c r="ED58" s="141"/>
      <c r="EE58" s="141"/>
      <c r="EF58" s="141"/>
      <c r="EG58" s="141"/>
      <c r="EH58" s="141"/>
      <c r="EI58" s="141"/>
      <c r="EJ58" s="141"/>
      <c r="EK58" s="141"/>
      <c r="EL58" s="141"/>
      <c r="EM58" s="141"/>
      <c r="EN58" s="141"/>
      <c r="EO58" s="141"/>
      <c r="EP58" s="141"/>
      <c r="EQ58" s="141"/>
      <c r="ER58" s="141"/>
      <c r="ES58" s="141"/>
      <c r="ET58" s="141"/>
      <c r="EU58" s="141"/>
      <c r="EV58" s="141"/>
      <c r="EW58" s="141"/>
      <c r="EX58" s="141"/>
      <c r="EY58" s="141"/>
      <c r="EZ58" s="141"/>
      <c r="FA58" s="141"/>
      <c r="FB58" s="141"/>
      <c r="FC58" s="141"/>
      <c r="FD58" s="141"/>
      <c r="FE58" s="141"/>
      <c r="FF58" s="141"/>
      <c r="FG58" s="141"/>
      <c r="FH58" s="141"/>
      <c r="FI58" s="141"/>
      <c r="FJ58" s="141"/>
      <c r="FK58" s="141"/>
      <c r="FL58" s="141"/>
      <c r="FM58" s="141"/>
      <c r="FN58" s="141"/>
      <c r="FO58" s="141"/>
      <c r="FP58" s="141"/>
      <c r="FQ58" s="141"/>
      <c r="FR58" s="141"/>
      <c r="FS58" s="141"/>
      <c r="FT58" s="141"/>
      <c r="FU58" s="141"/>
      <c r="FV58" s="141"/>
      <c r="FW58" s="141"/>
      <c r="FX58" s="141"/>
      <c r="FY58" s="141"/>
      <c r="FZ58" s="141"/>
      <c r="GA58" s="141"/>
      <c r="GB58" s="141"/>
      <c r="GC58" s="141"/>
      <c r="GD58" s="141"/>
      <c r="GE58" s="141"/>
      <c r="GF58" s="141"/>
      <c r="GG58" s="141"/>
      <c r="GH58" s="141"/>
      <c r="GI58" s="141"/>
      <c r="GJ58" s="141"/>
      <c r="GK58" s="141"/>
      <c r="GL58" s="141"/>
      <c r="GM58" s="141"/>
      <c r="GN58" s="141"/>
      <c r="GO58" s="141"/>
      <c r="GP58" s="141"/>
      <c r="GQ58" s="141"/>
      <c r="GR58" s="141"/>
      <c r="GS58" s="141"/>
      <c r="GT58" s="141"/>
      <c r="GU58" s="141"/>
      <c r="GV58" s="141"/>
    </row>
    <row r="59" spans="1:244" ht="51" x14ac:dyDescent="0.2">
      <c r="A59" s="7">
        <v>49</v>
      </c>
      <c r="B59" s="19" t="s">
        <v>187</v>
      </c>
      <c r="C59" s="7" t="s">
        <v>19</v>
      </c>
      <c r="D59" s="7" t="s">
        <v>20</v>
      </c>
      <c r="E59" s="18">
        <v>3.06</v>
      </c>
      <c r="F59" s="18">
        <v>3.06</v>
      </c>
      <c r="G59" s="18">
        <v>3.06</v>
      </c>
      <c r="H59" s="7" t="s">
        <v>82</v>
      </c>
      <c r="I59" s="14" t="s">
        <v>58</v>
      </c>
      <c r="J59" s="19" t="s">
        <v>601</v>
      </c>
      <c r="K59" s="20" t="s">
        <v>25</v>
      </c>
      <c r="L59" s="20" t="s">
        <v>171</v>
      </c>
      <c r="M59" s="7">
        <v>0</v>
      </c>
      <c r="N59" s="7">
        <v>0</v>
      </c>
      <c r="O59" s="7"/>
      <c r="P59" s="7"/>
      <c r="Q59" s="7"/>
      <c r="R59" s="7" t="s">
        <v>450</v>
      </c>
      <c r="S59" s="122"/>
      <c r="T59" s="122"/>
      <c r="U59" s="7"/>
      <c r="V59" s="25" t="s">
        <v>493</v>
      </c>
      <c r="W59" s="5"/>
      <c r="X59" s="7" t="s">
        <v>490</v>
      </c>
      <c r="Y59" s="7" t="s">
        <v>668</v>
      </c>
      <c r="Z59" s="122"/>
      <c r="AA59" s="141"/>
      <c r="AB59" s="122"/>
      <c r="AC59" s="141"/>
      <c r="AD59" s="141"/>
      <c r="AE59" s="141"/>
      <c r="AF59" s="246">
        <v>49</v>
      </c>
      <c r="AG59" s="143" t="b">
        <f t="shared" si="0"/>
        <v>1</v>
      </c>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1"/>
      <c r="FU59" s="141"/>
      <c r="FV59" s="141"/>
      <c r="FW59" s="141"/>
      <c r="FX59" s="141"/>
      <c r="FY59" s="141"/>
      <c r="FZ59" s="141"/>
      <c r="GA59" s="141"/>
      <c r="GB59" s="141"/>
      <c r="GC59" s="141"/>
      <c r="GD59" s="141"/>
      <c r="GE59" s="141"/>
      <c r="GF59" s="141"/>
      <c r="GG59" s="141"/>
      <c r="GH59" s="141"/>
      <c r="GI59" s="141"/>
      <c r="GJ59" s="141"/>
      <c r="GK59" s="141"/>
      <c r="GL59" s="141"/>
      <c r="GM59" s="141"/>
      <c r="GN59" s="141"/>
      <c r="GO59" s="141"/>
      <c r="GP59" s="141"/>
      <c r="GQ59" s="141"/>
      <c r="GR59" s="141"/>
      <c r="GS59" s="141"/>
      <c r="GT59" s="141"/>
      <c r="GU59" s="141"/>
      <c r="GV59" s="141"/>
    </row>
    <row r="60" spans="1:244" s="190" customFormat="1" ht="44.45" customHeight="1" x14ac:dyDescent="0.2">
      <c r="A60" s="183">
        <v>50</v>
      </c>
      <c r="B60" s="204" t="s">
        <v>188</v>
      </c>
      <c r="C60" s="183" t="s">
        <v>19</v>
      </c>
      <c r="D60" s="183" t="s">
        <v>20</v>
      </c>
      <c r="E60" s="205">
        <v>2.8</v>
      </c>
      <c r="F60" s="205">
        <v>2.8</v>
      </c>
      <c r="G60" s="205">
        <v>2.8</v>
      </c>
      <c r="H60" s="7" t="s">
        <v>82</v>
      </c>
      <c r="I60" s="192" t="s">
        <v>23</v>
      </c>
      <c r="J60" s="204" t="s">
        <v>189</v>
      </c>
      <c r="K60" s="206" t="s">
        <v>25</v>
      </c>
      <c r="L60" s="20" t="s">
        <v>171</v>
      </c>
      <c r="M60" s="183">
        <v>0</v>
      </c>
      <c r="N60" s="183">
        <v>0</v>
      </c>
      <c r="O60" s="7"/>
      <c r="P60" s="7"/>
      <c r="Q60" s="7"/>
      <c r="R60" s="7" t="s">
        <v>450</v>
      </c>
      <c r="S60" s="122"/>
      <c r="T60" s="122"/>
      <c r="U60" s="7"/>
      <c r="V60" s="122"/>
      <c r="W60" s="188" t="s">
        <v>710</v>
      </c>
      <c r="X60" s="183" t="s">
        <v>490</v>
      </c>
      <c r="Y60" s="188" t="s">
        <v>669</v>
      </c>
      <c r="Z60" s="207"/>
      <c r="AA60" s="201"/>
      <c r="AB60" s="207"/>
      <c r="AC60" s="201"/>
      <c r="AD60" s="201"/>
      <c r="AE60" s="201"/>
      <c r="AF60" s="183">
        <v>50</v>
      </c>
      <c r="AG60" s="143" t="b">
        <f t="shared" si="0"/>
        <v>1</v>
      </c>
      <c r="AH60" s="20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201"/>
      <c r="GK60" s="201"/>
      <c r="GL60" s="201"/>
      <c r="GM60" s="201"/>
      <c r="GN60" s="201"/>
      <c r="GO60" s="201"/>
      <c r="GP60" s="201"/>
      <c r="GQ60" s="201"/>
      <c r="GR60" s="201"/>
      <c r="GS60" s="201"/>
      <c r="GT60" s="201"/>
      <c r="GU60" s="201"/>
      <c r="GV60" s="201"/>
    </row>
    <row r="61" spans="1:244" s="190" customFormat="1" ht="42.6" customHeight="1" x14ac:dyDescent="0.2">
      <c r="A61" s="183">
        <v>51</v>
      </c>
      <c r="B61" s="204" t="s">
        <v>190</v>
      </c>
      <c r="C61" s="183" t="s">
        <v>19</v>
      </c>
      <c r="D61" s="183" t="s">
        <v>20</v>
      </c>
      <c r="E61" s="205">
        <v>4.9400000000000004</v>
      </c>
      <c r="F61" s="205">
        <v>4.9400000000000004</v>
      </c>
      <c r="G61" s="205">
        <v>4.9400000000000004</v>
      </c>
      <c r="H61" s="7" t="s">
        <v>82</v>
      </c>
      <c r="I61" s="192" t="s">
        <v>23</v>
      </c>
      <c r="J61" s="204" t="s">
        <v>191</v>
      </c>
      <c r="K61" s="206" t="s">
        <v>25</v>
      </c>
      <c r="L61" s="20" t="s">
        <v>171</v>
      </c>
      <c r="M61" s="183">
        <v>0</v>
      </c>
      <c r="N61" s="183">
        <v>0</v>
      </c>
      <c r="O61" s="7"/>
      <c r="P61" s="7"/>
      <c r="Q61" s="7"/>
      <c r="R61" s="7" t="s">
        <v>450</v>
      </c>
      <c r="S61" s="122"/>
      <c r="T61" s="122"/>
      <c r="U61" s="7"/>
      <c r="V61" s="122"/>
      <c r="W61" s="188" t="s">
        <v>710</v>
      </c>
      <c r="X61" s="183" t="s">
        <v>490</v>
      </c>
      <c r="Y61" s="188" t="s">
        <v>669</v>
      </c>
      <c r="Z61" s="207"/>
      <c r="AA61" s="201"/>
      <c r="AB61" s="207"/>
      <c r="AC61" s="201"/>
      <c r="AD61" s="201"/>
      <c r="AE61" s="201"/>
      <c r="AF61" s="183">
        <v>51</v>
      </c>
      <c r="AG61" s="143" t="b">
        <f t="shared" si="0"/>
        <v>1</v>
      </c>
      <c r="AH61" s="20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row>
    <row r="62" spans="1:244" s="190" customFormat="1" ht="43.9" customHeight="1" x14ac:dyDescent="0.2">
      <c r="A62" s="183">
        <v>52</v>
      </c>
      <c r="B62" s="204" t="s">
        <v>192</v>
      </c>
      <c r="C62" s="183" t="s">
        <v>19</v>
      </c>
      <c r="D62" s="183" t="s">
        <v>20</v>
      </c>
      <c r="E62" s="205">
        <v>1.51</v>
      </c>
      <c r="F62" s="205">
        <v>1.51</v>
      </c>
      <c r="G62" s="205">
        <v>1.51</v>
      </c>
      <c r="H62" s="7" t="s">
        <v>82</v>
      </c>
      <c r="I62" s="192" t="s">
        <v>193</v>
      </c>
      <c r="J62" s="204" t="s">
        <v>194</v>
      </c>
      <c r="K62" s="206" t="s">
        <v>25</v>
      </c>
      <c r="L62" s="20" t="s">
        <v>171</v>
      </c>
      <c r="M62" s="183">
        <v>0</v>
      </c>
      <c r="N62" s="183">
        <v>0</v>
      </c>
      <c r="O62" s="7"/>
      <c r="P62" s="7"/>
      <c r="Q62" s="7"/>
      <c r="R62" s="7" t="s">
        <v>450</v>
      </c>
      <c r="S62" s="122"/>
      <c r="T62" s="122"/>
      <c r="U62" s="7"/>
      <c r="V62" s="122"/>
      <c r="W62" s="188" t="s">
        <v>712</v>
      </c>
      <c r="X62" s="183" t="s">
        <v>490</v>
      </c>
      <c r="Y62" s="188" t="s">
        <v>669</v>
      </c>
      <c r="Z62" s="207"/>
      <c r="AA62" s="201"/>
      <c r="AB62" s="207"/>
      <c r="AC62" s="201"/>
      <c r="AD62" s="201"/>
      <c r="AE62" s="201"/>
      <c r="AF62" s="183">
        <v>52</v>
      </c>
      <c r="AG62" s="143" t="b">
        <f t="shared" si="0"/>
        <v>1</v>
      </c>
      <c r="AH62" s="20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row>
    <row r="63" spans="1:244" ht="38.25" x14ac:dyDescent="0.2">
      <c r="A63" s="7">
        <v>53</v>
      </c>
      <c r="B63" s="49" t="s">
        <v>195</v>
      </c>
      <c r="C63" s="7" t="s">
        <v>19</v>
      </c>
      <c r="D63" s="7" t="s">
        <v>20</v>
      </c>
      <c r="E63" s="18">
        <v>1.45</v>
      </c>
      <c r="F63" s="18">
        <v>1.45</v>
      </c>
      <c r="G63" s="18">
        <v>1.45</v>
      </c>
      <c r="H63" s="7" t="s">
        <v>82</v>
      </c>
      <c r="I63" s="14" t="s">
        <v>23</v>
      </c>
      <c r="J63" s="19" t="s">
        <v>196</v>
      </c>
      <c r="K63" s="20" t="s">
        <v>25</v>
      </c>
      <c r="L63" s="20" t="s">
        <v>171</v>
      </c>
      <c r="M63" s="7">
        <v>1.45</v>
      </c>
      <c r="N63" s="7">
        <v>100</v>
      </c>
      <c r="O63" s="7"/>
      <c r="P63" s="7"/>
      <c r="Q63" s="7"/>
      <c r="R63" s="7" t="s">
        <v>450</v>
      </c>
      <c r="S63" s="7"/>
      <c r="T63" s="7"/>
      <c r="U63" s="7"/>
      <c r="V63" s="7"/>
      <c r="W63" s="5"/>
      <c r="X63" s="158"/>
      <c r="Y63" s="7" t="s">
        <v>668</v>
      </c>
      <c r="Z63" s="122"/>
      <c r="AA63" s="141"/>
      <c r="AB63" s="122"/>
      <c r="AC63" s="141"/>
      <c r="AD63" s="141"/>
      <c r="AE63" s="141"/>
      <c r="AF63" s="246">
        <v>53</v>
      </c>
      <c r="AG63" s="143" t="b">
        <f t="shared" si="0"/>
        <v>1</v>
      </c>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c r="DZ63" s="141"/>
      <c r="EA63" s="141"/>
      <c r="EB63" s="141"/>
      <c r="EC63" s="141"/>
      <c r="ED63" s="141"/>
      <c r="EE63" s="141"/>
      <c r="EF63" s="141"/>
      <c r="EG63" s="141"/>
      <c r="EH63" s="141"/>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1"/>
      <c r="FU63" s="141"/>
      <c r="FV63" s="141"/>
      <c r="FW63" s="141"/>
      <c r="FX63" s="141"/>
      <c r="FY63" s="141"/>
      <c r="FZ63" s="141"/>
      <c r="GA63" s="141"/>
      <c r="GB63" s="141"/>
      <c r="GC63" s="141"/>
      <c r="GD63" s="141"/>
      <c r="GE63" s="141"/>
      <c r="GF63" s="141"/>
      <c r="GG63" s="141"/>
      <c r="GH63" s="141"/>
      <c r="GI63" s="141"/>
      <c r="GJ63" s="141"/>
      <c r="GK63" s="141"/>
      <c r="GL63" s="141"/>
      <c r="GM63" s="141"/>
      <c r="GN63" s="141"/>
      <c r="GO63" s="141"/>
      <c r="GP63" s="141"/>
      <c r="GQ63" s="141"/>
      <c r="GR63" s="141"/>
      <c r="GS63" s="141"/>
      <c r="GT63" s="141"/>
      <c r="GU63" s="141"/>
      <c r="GV63" s="141"/>
    </row>
    <row r="64" spans="1:244" s="190" customFormat="1" ht="76.5" x14ac:dyDescent="0.2">
      <c r="A64" s="183">
        <v>54</v>
      </c>
      <c r="B64" s="208" t="s">
        <v>197</v>
      </c>
      <c r="C64" s="208" t="s">
        <v>31</v>
      </c>
      <c r="D64" s="183" t="s">
        <v>105</v>
      </c>
      <c r="E64" s="208">
        <v>15.21</v>
      </c>
      <c r="F64" s="183">
        <v>12.84</v>
      </c>
      <c r="G64" s="186">
        <v>15.21</v>
      </c>
      <c r="H64" s="7" t="s">
        <v>82</v>
      </c>
      <c r="I64" s="183" t="s">
        <v>198</v>
      </c>
      <c r="J64" s="204" t="s">
        <v>199</v>
      </c>
      <c r="K64" s="206" t="s">
        <v>25</v>
      </c>
      <c r="L64" s="20" t="s">
        <v>171</v>
      </c>
      <c r="M64" s="183">
        <v>0</v>
      </c>
      <c r="N64" s="183">
        <v>0</v>
      </c>
      <c r="O64" s="7"/>
      <c r="P64" s="7"/>
      <c r="Q64" s="7"/>
      <c r="R64" s="7" t="s">
        <v>450</v>
      </c>
      <c r="S64" s="122"/>
      <c r="T64" s="122"/>
      <c r="U64" s="122"/>
      <c r="V64" s="122"/>
      <c r="W64" s="188" t="s">
        <v>715</v>
      </c>
      <c r="X64" s="209"/>
      <c r="Y64" s="188" t="s">
        <v>669</v>
      </c>
      <c r="Z64" s="207"/>
      <c r="AA64" s="201"/>
      <c r="AB64" s="207"/>
      <c r="AC64" s="201"/>
      <c r="AD64" s="201"/>
      <c r="AE64" s="201"/>
      <c r="AF64" s="183">
        <v>54</v>
      </c>
      <c r="AG64" s="143" t="b">
        <f t="shared" si="0"/>
        <v>1</v>
      </c>
      <c r="AH64" s="20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1"/>
      <c r="FU64" s="201"/>
      <c r="FV64" s="201"/>
      <c r="FW64" s="201"/>
      <c r="FX64" s="201"/>
      <c r="FY64" s="201"/>
      <c r="FZ64" s="201"/>
      <c r="GA64" s="201"/>
      <c r="GB64" s="201"/>
      <c r="GC64" s="201"/>
      <c r="GD64" s="201"/>
      <c r="GE64" s="201"/>
      <c r="GF64" s="201"/>
      <c r="GG64" s="201"/>
      <c r="GH64" s="201"/>
      <c r="GI64" s="201"/>
      <c r="GJ64" s="201"/>
      <c r="GK64" s="201"/>
      <c r="GL64" s="201"/>
      <c r="GM64" s="201"/>
      <c r="GN64" s="201"/>
      <c r="GO64" s="201"/>
      <c r="GP64" s="201"/>
      <c r="GQ64" s="201"/>
      <c r="GR64" s="201"/>
      <c r="GS64" s="201"/>
      <c r="GT64" s="201"/>
      <c r="GU64" s="201"/>
      <c r="GV64" s="201"/>
    </row>
    <row r="65" spans="1:204" s="190" customFormat="1" ht="51.6" customHeight="1" x14ac:dyDescent="0.2">
      <c r="A65" s="183">
        <v>55</v>
      </c>
      <c r="B65" s="184" t="s">
        <v>200</v>
      </c>
      <c r="C65" s="183" t="s">
        <v>31</v>
      </c>
      <c r="D65" s="183" t="s">
        <v>162</v>
      </c>
      <c r="E65" s="183">
        <v>1.44</v>
      </c>
      <c r="F65" s="183">
        <v>0.8</v>
      </c>
      <c r="G65" s="183">
        <v>0.8</v>
      </c>
      <c r="H65" s="7" t="s">
        <v>82</v>
      </c>
      <c r="I65" s="183" t="s">
        <v>106</v>
      </c>
      <c r="J65" s="184" t="s">
        <v>201</v>
      </c>
      <c r="K65" s="183" t="s">
        <v>25</v>
      </c>
      <c r="L65" s="7" t="s">
        <v>171</v>
      </c>
      <c r="M65" s="183">
        <v>0</v>
      </c>
      <c r="N65" s="183">
        <v>0</v>
      </c>
      <c r="O65" s="7"/>
      <c r="P65" s="7"/>
      <c r="Q65" s="7"/>
      <c r="R65" s="7" t="s">
        <v>450</v>
      </c>
      <c r="S65" s="7"/>
      <c r="T65" s="7"/>
      <c r="U65" s="7"/>
      <c r="V65" s="7"/>
      <c r="W65" s="188" t="s">
        <v>741</v>
      </c>
      <c r="X65" s="183" t="s">
        <v>469</v>
      </c>
      <c r="Y65" s="188" t="s">
        <v>669</v>
      </c>
      <c r="Z65" s="207"/>
      <c r="AA65" s="201"/>
      <c r="AB65" s="207"/>
      <c r="AC65" s="201"/>
      <c r="AD65" s="201"/>
      <c r="AE65" s="201"/>
      <c r="AF65" s="183">
        <v>55</v>
      </c>
      <c r="AG65" s="143" t="b">
        <f t="shared" si="0"/>
        <v>1</v>
      </c>
      <c r="AH65" s="20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1"/>
      <c r="FU65" s="201"/>
      <c r="FV65" s="201"/>
      <c r="FW65" s="201"/>
      <c r="FX65" s="201"/>
      <c r="FY65" s="201"/>
      <c r="FZ65" s="201"/>
      <c r="GA65" s="201"/>
      <c r="GB65" s="201"/>
      <c r="GC65" s="201"/>
      <c r="GD65" s="201"/>
      <c r="GE65" s="201"/>
      <c r="GF65" s="201"/>
      <c r="GG65" s="201"/>
      <c r="GH65" s="201"/>
      <c r="GI65" s="201"/>
      <c r="GJ65" s="201"/>
      <c r="GK65" s="201"/>
      <c r="GL65" s="201"/>
      <c r="GM65" s="201"/>
      <c r="GN65" s="201"/>
      <c r="GO65" s="201"/>
      <c r="GP65" s="201"/>
      <c r="GQ65" s="201"/>
      <c r="GR65" s="201"/>
      <c r="GS65" s="201"/>
      <c r="GT65" s="201"/>
      <c r="GU65" s="201"/>
      <c r="GV65" s="201"/>
    </row>
    <row r="66" spans="1:204" s="181" customFormat="1" ht="89.25" x14ac:dyDescent="0.2">
      <c r="A66" s="246">
        <v>56</v>
      </c>
      <c r="B66" s="275" t="s">
        <v>202</v>
      </c>
      <c r="C66" s="246" t="s">
        <v>31</v>
      </c>
      <c r="D66" s="246" t="s">
        <v>162</v>
      </c>
      <c r="E66" s="246">
        <v>6.7</v>
      </c>
      <c r="F66" s="246">
        <v>5</v>
      </c>
      <c r="G66" s="246">
        <v>5</v>
      </c>
      <c r="H66" s="246" t="s">
        <v>82</v>
      </c>
      <c r="I66" s="246" t="s">
        <v>203</v>
      </c>
      <c r="J66" s="288" t="s">
        <v>751</v>
      </c>
      <c r="K66" s="246" t="s">
        <v>25</v>
      </c>
      <c r="L66" s="246" t="s">
        <v>171</v>
      </c>
      <c r="M66" s="246">
        <v>0</v>
      </c>
      <c r="N66" s="246">
        <v>0</v>
      </c>
      <c r="O66" s="246"/>
      <c r="P66" s="246"/>
      <c r="Q66" s="246"/>
      <c r="R66" s="246" t="s">
        <v>450</v>
      </c>
      <c r="S66" s="246"/>
      <c r="T66" s="246"/>
      <c r="U66" s="246"/>
      <c r="V66" s="246"/>
      <c r="W66" s="145" t="s">
        <v>683</v>
      </c>
      <c r="X66" s="246" t="s">
        <v>470</v>
      </c>
      <c r="Y66" s="145" t="s">
        <v>669</v>
      </c>
      <c r="Z66" s="289" t="s">
        <v>661</v>
      </c>
      <c r="AA66" s="286"/>
      <c r="AB66" s="289"/>
      <c r="AC66" s="286"/>
      <c r="AD66" s="286"/>
      <c r="AE66" s="286"/>
      <c r="AF66" s="246">
        <v>56</v>
      </c>
      <c r="AG66" s="181" t="b">
        <f t="shared" si="0"/>
        <v>1</v>
      </c>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c r="CD66" s="286"/>
      <c r="CE66" s="286"/>
      <c r="CF66" s="286"/>
      <c r="CG66" s="286"/>
      <c r="CH66" s="286"/>
      <c r="CI66" s="286"/>
      <c r="CJ66" s="286"/>
      <c r="CK66" s="286"/>
      <c r="CL66" s="286"/>
      <c r="CM66" s="286"/>
      <c r="CN66" s="286"/>
      <c r="CO66" s="286"/>
      <c r="CP66" s="286"/>
      <c r="CQ66" s="286"/>
      <c r="CR66" s="286"/>
      <c r="CS66" s="286"/>
      <c r="CT66" s="286"/>
      <c r="CU66" s="286"/>
      <c r="CV66" s="286"/>
      <c r="CW66" s="286"/>
      <c r="CX66" s="286"/>
      <c r="CY66" s="286"/>
      <c r="CZ66" s="286"/>
      <c r="DA66" s="286"/>
      <c r="DB66" s="286"/>
      <c r="DC66" s="286"/>
      <c r="DD66" s="286"/>
      <c r="DE66" s="286"/>
      <c r="DF66" s="286"/>
      <c r="DG66" s="286"/>
      <c r="DH66" s="286"/>
      <c r="DI66" s="286"/>
      <c r="DJ66" s="286"/>
      <c r="DK66" s="286"/>
      <c r="DL66" s="286"/>
      <c r="DM66" s="286"/>
      <c r="DN66" s="286"/>
      <c r="DO66" s="286"/>
      <c r="DP66" s="286"/>
      <c r="DQ66" s="286"/>
      <c r="DR66" s="286"/>
      <c r="DS66" s="286"/>
      <c r="DT66" s="286"/>
      <c r="DU66" s="286"/>
      <c r="DV66" s="286"/>
      <c r="DW66" s="286"/>
      <c r="DX66" s="286"/>
      <c r="DY66" s="286"/>
      <c r="DZ66" s="286"/>
      <c r="EA66" s="286"/>
      <c r="EB66" s="286"/>
      <c r="EC66" s="286"/>
      <c r="ED66" s="286"/>
      <c r="EE66" s="286"/>
      <c r="EF66" s="286"/>
      <c r="EG66" s="286"/>
      <c r="EH66" s="286"/>
      <c r="EI66" s="286"/>
      <c r="EJ66" s="286"/>
      <c r="EK66" s="286"/>
      <c r="EL66" s="286"/>
      <c r="EM66" s="286"/>
      <c r="EN66" s="286"/>
      <c r="EO66" s="286"/>
      <c r="EP66" s="286"/>
      <c r="EQ66" s="286"/>
      <c r="ER66" s="286"/>
      <c r="ES66" s="286"/>
      <c r="ET66" s="286"/>
      <c r="EU66" s="286"/>
      <c r="EV66" s="286"/>
      <c r="EW66" s="286"/>
      <c r="EX66" s="286"/>
      <c r="EY66" s="286"/>
      <c r="EZ66" s="286"/>
      <c r="FA66" s="286"/>
      <c r="FB66" s="286"/>
      <c r="FC66" s="286"/>
      <c r="FD66" s="286"/>
      <c r="FE66" s="286"/>
      <c r="FF66" s="286"/>
      <c r="FG66" s="286"/>
      <c r="FH66" s="286"/>
      <c r="FI66" s="286"/>
      <c r="FJ66" s="286"/>
      <c r="FK66" s="286"/>
      <c r="FL66" s="286"/>
      <c r="FM66" s="286"/>
      <c r="FN66" s="286"/>
      <c r="FO66" s="286"/>
      <c r="FP66" s="286"/>
      <c r="FQ66" s="286"/>
      <c r="FR66" s="286"/>
      <c r="FS66" s="286"/>
      <c r="FT66" s="286"/>
      <c r="FU66" s="286"/>
      <c r="FV66" s="286"/>
      <c r="FW66" s="286"/>
      <c r="FX66" s="286"/>
      <c r="FY66" s="286"/>
      <c r="FZ66" s="286"/>
      <c r="GA66" s="286"/>
      <c r="GB66" s="286"/>
      <c r="GC66" s="286"/>
      <c r="GD66" s="286"/>
      <c r="GE66" s="286"/>
      <c r="GF66" s="286"/>
      <c r="GG66" s="286"/>
      <c r="GH66" s="286"/>
      <c r="GI66" s="286"/>
      <c r="GJ66" s="286"/>
      <c r="GK66" s="286"/>
      <c r="GL66" s="286"/>
      <c r="GM66" s="286"/>
      <c r="GN66" s="286"/>
      <c r="GO66" s="286"/>
      <c r="GP66" s="286"/>
      <c r="GQ66" s="286"/>
      <c r="GR66" s="286"/>
      <c r="GS66" s="286"/>
      <c r="GT66" s="286"/>
      <c r="GU66" s="286"/>
      <c r="GV66" s="286"/>
    </row>
    <row r="67" spans="1:204" s="190" customFormat="1" ht="38.25" x14ac:dyDescent="0.2">
      <c r="A67" s="183">
        <v>57</v>
      </c>
      <c r="B67" s="184" t="s">
        <v>204</v>
      </c>
      <c r="C67" s="183" t="s">
        <v>31</v>
      </c>
      <c r="D67" s="183" t="s">
        <v>162</v>
      </c>
      <c r="E67" s="183">
        <v>2.2000000000000002</v>
      </c>
      <c r="F67" s="183">
        <v>1.8</v>
      </c>
      <c r="G67" s="183">
        <v>2</v>
      </c>
      <c r="H67" s="7" t="s">
        <v>82</v>
      </c>
      <c r="I67" s="183" t="s">
        <v>54</v>
      </c>
      <c r="J67" s="184" t="s">
        <v>201</v>
      </c>
      <c r="K67" s="183" t="s">
        <v>25</v>
      </c>
      <c r="L67" s="7" t="s">
        <v>171</v>
      </c>
      <c r="M67" s="183">
        <v>0</v>
      </c>
      <c r="N67" s="183">
        <v>0</v>
      </c>
      <c r="O67" s="7"/>
      <c r="P67" s="7"/>
      <c r="Q67" s="7"/>
      <c r="R67" s="7" t="s">
        <v>450</v>
      </c>
      <c r="S67" s="7"/>
      <c r="T67" s="7"/>
      <c r="U67" s="7"/>
      <c r="V67" s="7"/>
      <c r="W67" s="188" t="s">
        <v>742</v>
      </c>
      <c r="X67" s="183" t="s">
        <v>469</v>
      </c>
      <c r="Y67" s="188" t="s">
        <v>669</v>
      </c>
      <c r="Z67" s="207"/>
      <c r="AA67" s="201"/>
      <c r="AB67" s="207"/>
      <c r="AC67" s="201"/>
      <c r="AD67" s="201"/>
      <c r="AE67" s="201"/>
      <c r="AF67" s="183">
        <v>57</v>
      </c>
      <c r="AG67" s="143" t="b">
        <f t="shared" si="0"/>
        <v>1</v>
      </c>
      <c r="AH67" s="20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c r="GI67" s="201"/>
      <c r="GJ67" s="201"/>
      <c r="GK67" s="201"/>
      <c r="GL67" s="201"/>
      <c r="GM67" s="201"/>
      <c r="GN67" s="201"/>
      <c r="GO67" s="201"/>
      <c r="GP67" s="201"/>
      <c r="GQ67" s="201"/>
      <c r="GR67" s="201"/>
      <c r="GS67" s="201"/>
      <c r="GT67" s="201"/>
      <c r="GU67" s="201"/>
      <c r="GV67" s="201"/>
    </row>
    <row r="68" spans="1:204" s="190" customFormat="1" ht="38.25" x14ac:dyDescent="0.2">
      <c r="A68" s="183">
        <v>58</v>
      </c>
      <c r="B68" s="184" t="s">
        <v>205</v>
      </c>
      <c r="C68" s="183" t="s">
        <v>31</v>
      </c>
      <c r="D68" s="183" t="s">
        <v>162</v>
      </c>
      <c r="E68" s="183">
        <v>3.3</v>
      </c>
      <c r="F68" s="183">
        <v>2.5</v>
      </c>
      <c r="G68" s="183">
        <v>2.9</v>
      </c>
      <c r="H68" s="7" t="s">
        <v>82</v>
      </c>
      <c r="I68" s="183" t="s">
        <v>206</v>
      </c>
      <c r="J68" s="184" t="s">
        <v>201</v>
      </c>
      <c r="K68" s="183" t="s">
        <v>25</v>
      </c>
      <c r="L68" s="7" t="s">
        <v>171</v>
      </c>
      <c r="M68" s="183">
        <v>0</v>
      </c>
      <c r="N68" s="183">
        <v>0</v>
      </c>
      <c r="O68" s="7"/>
      <c r="P68" s="7"/>
      <c r="Q68" s="7"/>
      <c r="R68" s="7" t="s">
        <v>450</v>
      </c>
      <c r="S68" s="7"/>
      <c r="T68" s="7"/>
      <c r="U68" s="7"/>
      <c r="V68" s="7"/>
      <c r="W68" s="188" t="s">
        <v>742</v>
      </c>
      <c r="X68" s="183" t="s">
        <v>464</v>
      </c>
      <c r="Y68" s="188" t="s">
        <v>669</v>
      </c>
      <c r="Z68" s="207"/>
      <c r="AA68" s="201"/>
      <c r="AB68" s="207"/>
      <c r="AC68" s="201"/>
      <c r="AD68" s="201"/>
      <c r="AE68" s="201"/>
      <c r="AF68" s="183">
        <v>58</v>
      </c>
      <c r="AG68" s="143" t="b">
        <f t="shared" si="0"/>
        <v>1</v>
      </c>
      <c r="AH68" s="20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row>
    <row r="69" spans="1:204" s="181" customFormat="1" ht="89.25" x14ac:dyDescent="0.2">
      <c r="A69" s="246">
        <v>59</v>
      </c>
      <c r="B69" s="275" t="s">
        <v>207</v>
      </c>
      <c r="C69" s="246" t="s">
        <v>31</v>
      </c>
      <c r="D69" s="246" t="s">
        <v>162</v>
      </c>
      <c r="E69" s="246">
        <v>1.7</v>
      </c>
      <c r="F69" s="246">
        <v>0.6</v>
      </c>
      <c r="G69" s="246">
        <v>0.8</v>
      </c>
      <c r="H69" s="246" t="s">
        <v>82</v>
      </c>
      <c r="I69" s="246" t="s">
        <v>42</v>
      </c>
      <c r="J69" s="288" t="s">
        <v>752</v>
      </c>
      <c r="K69" s="246" t="s">
        <v>25</v>
      </c>
      <c r="L69" s="246" t="s">
        <v>171</v>
      </c>
      <c r="M69" s="246">
        <v>0</v>
      </c>
      <c r="N69" s="246">
        <v>0</v>
      </c>
      <c r="O69" s="246"/>
      <c r="P69" s="246"/>
      <c r="Q69" s="246"/>
      <c r="R69" s="246" t="s">
        <v>450</v>
      </c>
      <c r="S69" s="246"/>
      <c r="T69" s="246"/>
      <c r="U69" s="246"/>
      <c r="V69" s="246"/>
      <c r="W69" s="145" t="s">
        <v>683</v>
      </c>
      <c r="X69" s="246" t="s">
        <v>470</v>
      </c>
      <c r="Y69" s="145" t="s">
        <v>669</v>
      </c>
      <c r="Z69" s="289" t="s">
        <v>661</v>
      </c>
      <c r="AA69" s="286"/>
      <c r="AB69" s="289"/>
      <c r="AC69" s="286"/>
      <c r="AD69" s="286"/>
      <c r="AE69" s="286"/>
      <c r="AF69" s="246">
        <v>59</v>
      </c>
      <c r="AG69" s="181" t="b">
        <f t="shared" si="0"/>
        <v>1</v>
      </c>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c r="CG69" s="286"/>
      <c r="CH69" s="286"/>
      <c r="CI69" s="286"/>
      <c r="CJ69" s="286"/>
      <c r="CK69" s="286"/>
      <c r="CL69" s="286"/>
      <c r="CM69" s="286"/>
      <c r="CN69" s="286"/>
      <c r="CO69" s="286"/>
      <c r="CP69" s="286"/>
      <c r="CQ69" s="286"/>
      <c r="CR69" s="286"/>
      <c r="CS69" s="286"/>
      <c r="CT69" s="286"/>
      <c r="CU69" s="286"/>
      <c r="CV69" s="286"/>
      <c r="CW69" s="286"/>
      <c r="CX69" s="286"/>
      <c r="CY69" s="286"/>
      <c r="CZ69" s="286"/>
      <c r="DA69" s="286"/>
      <c r="DB69" s="286"/>
      <c r="DC69" s="286"/>
      <c r="DD69" s="286"/>
      <c r="DE69" s="286"/>
      <c r="DF69" s="286"/>
      <c r="DG69" s="286"/>
      <c r="DH69" s="286"/>
      <c r="DI69" s="286"/>
      <c r="DJ69" s="286"/>
      <c r="DK69" s="286"/>
      <c r="DL69" s="286"/>
      <c r="DM69" s="286"/>
      <c r="DN69" s="286"/>
      <c r="DO69" s="286"/>
      <c r="DP69" s="286"/>
      <c r="DQ69" s="286"/>
      <c r="DR69" s="286"/>
      <c r="DS69" s="286"/>
      <c r="DT69" s="286"/>
      <c r="DU69" s="286"/>
      <c r="DV69" s="286"/>
      <c r="DW69" s="286"/>
      <c r="DX69" s="286"/>
      <c r="DY69" s="286"/>
      <c r="DZ69" s="286"/>
      <c r="EA69" s="286"/>
      <c r="EB69" s="286"/>
      <c r="EC69" s="286"/>
      <c r="ED69" s="286"/>
      <c r="EE69" s="286"/>
      <c r="EF69" s="286"/>
      <c r="EG69" s="286"/>
      <c r="EH69" s="286"/>
      <c r="EI69" s="286"/>
      <c r="EJ69" s="286"/>
      <c r="EK69" s="286"/>
      <c r="EL69" s="286"/>
      <c r="EM69" s="286"/>
      <c r="EN69" s="286"/>
      <c r="EO69" s="286"/>
      <c r="EP69" s="286"/>
      <c r="EQ69" s="286"/>
      <c r="ER69" s="286"/>
      <c r="ES69" s="286"/>
      <c r="ET69" s="286"/>
      <c r="EU69" s="286"/>
      <c r="EV69" s="286"/>
      <c r="EW69" s="286"/>
      <c r="EX69" s="286"/>
      <c r="EY69" s="286"/>
      <c r="EZ69" s="286"/>
      <c r="FA69" s="286"/>
      <c r="FB69" s="286"/>
      <c r="FC69" s="286"/>
      <c r="FD69" s="286"/>
      <c r="FE69" s="286"/>
      <c r="FF69" s="286"/>
      <c r="FG69" s="286"/>
      <c r="FH69" s="286"/>
      <c r="FI69" s="286"/>
      <c r="FJ69" s="286"/>
      <c r="FK69" s="286"/>
      <c r="FL69" s="286"/>
      <c r="FM69" s="286"/>
      <c r="FN69" s="286"/>
      <c r="FO69" s="286"/>
      <c r="FP69" s="286"/>
      <c r="FQ69" s="286"/>
      <c r="FR69" s="286"/>
      <c r="FS69" s="286"/>
      <c r="FT69" s="286"/>
      <c r="FU69" s="286"/>
      <c r="FV69" s="286"/>
      <c r="FW69" s="286"/>
      <c r="FX69" s="286"/>
      <c r="FY69" s="286"/>
      <c r="FZ69" s="286"/>
      <c r="GA69" s="286"/>
      <c r="GB69" s="286"/>
      <c r="GC69" s="286"/>
      <c r="GD69" s="286"/>
      <c r="GE69" s="286"/>
      <c r="GF69" s="286"/>
      <c r="GG69" s="286"/>
      <c r="GH69" s="286"/>
      <c r="GI69" s="286"/>
      <c r="GJ69" s="286"/>
      <c r="GK69" s="286"/>
      <c r="GL69" s="286"/>
      <c r="GM69" s="286"/>
      <c r="GN69" s="286"/>
      <c r="GO69" s="286"/>
      <c r="GP69" s="286"/>
      <c r="GQ69" s="286"/>
      <c r="GR69" s="286"/>
      <c r="GS69" s="286"/>
      <c r="GT69" s="286"/>
      <c r="GU69" s="286"/>
      <c r="GV69" s="286"/>
    </row>
    <row r="70" spans="1:204" s="190" customFormat="1" ht="38.25" x14ac:dyDescent="0.2">
      <c r="A70" s="183">
        <v>60</v>
      </c>
      <c r="B70" s="184" t="s">
        <v>208</v>
      </c>
      <c r="C70" s="183" t="s">
        <v>31</v>
      </c>
      <c r="D70" s="183" t="s">
        <v>162</v>
      </c>
      <c r="E70" s="183">
        <v>6.1</v>
      </c>
      <c r="F70" s="183">
        <v>4.7</v>
      </c>
      <c r="G70" s="183">
        <v>5.2</v>
      </c>
      <c r="H70" s="7" t="s">
        <v>82</v>
      </c>
      <c r="I70" s="183" t="s">
        <v>32</v>
      </c>
      <c r="J70" s="184" t="s">
        <v>201</v>
      </c>
      <c r="K70" s="183" t="s">
        <v>25</v>
      </c>
      <c r="L70" s="7" t="s">
        <v>171</v>
      </c>
      <c r="M70" s="183">
        <v>0</v>
      </c>
      <c r="N70" s="183">
        <v>0</v>
      </c>
      <c r="O70" s="7"/>
      <c r="P70" s="7"/>
      <c r="Q70" s="7"/>
      <c r="R70" s="7" t="s">
        <v>450</v>
      </c>
      <c r="S70" s="25"/>
      <c r="T70" s="25"/>
      <c r="U70" s="25"/>
      <c r="V70" s="25"/>
      <c r="W70" s="188" t="s">
        <v>742</v>
      </c>
      <c r="X70" s="184" t="s">
        <v>471</v>
      </c>
      <c r="Y70" s="188" t="s">
        <v>669</v>
      </c>
      <c r="Z70" s="207"/>
      <c r="AA70" s="201"/>
      <c r="AB70" s="207"/>
      <c r="AC70" s="201"/>
      <c r="AD70" s="201"/>
      <c r="AE70" s="201"/>
      <c r="AF70" s="183">
        <v>60</v>
      </c>
      <c r="AG70" s="143" t="b">
        <f t="shared" si="0"/>
        <v>1</v>
      </c>
      <c r="AH70" s="20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row>
    <row r="71" spans="1:204" s="181" customFormat="1" ht="89.25" x14ac:dyDescent="0.2">
      <c r="A71" s="246">
        <v>61</v>
      </c>
      <c r="B71" s="275" t="s">
        <v>734</v>
      </c>
      <c r="C71" s="246" t="s">
        <v>31</v>
      </c>
      <c r="D71" s="246" t="s">
        <v>162</v>
      </c>
      <c r="E71" s="246">
        <v>4.3</v>
      </c>
      <c r="F71" s="246">
        <v>3.6</v>
      </c>
      <c r="G71" s="246">
        <v>3.6</v>
      </c>
      <c r="H71" s="246" t="s">
        <v>82</v>
      </c>
      <c r="I71" s="246" t="s">
        <v>210</v>
      </c>
      <c r="J71" s="290" t="s">
        <v>753</v>
      </c>
      <c r="K71" s="246" t="s">
        <v>25</v>
      </c>
      <c r="L71" s="246" t="s">
        <v>171</v>
      </c>
      <c r="M71" s="246">
        <v>0.99</v>
      </c>
      <c r="N71" s="281">
        <v>2.3E-3</v>
      </c>
      <c r="O71" s="246"/>
      <c r="P71" s="246"/>
      <c r="Q71" s="246"/>
      <c r="R71" s="246" t="s">
        <v>450</v>
      </c>
      <c r="S71" s="246"/>
      <c r="T71" s="246"/>
      <c r="U71" s="246"/>
      <c r="V71" s="246"/>
      <c r="W71" s="145" t="s">
        <v>683</v>
      </c>
      <c r="X71" s="246" t="s">
        <v>472</v>
      </c>
      <c r="Y71" s="145" t="s">
        <v>669</v>
      </c>
      <c r="Z71" s="289" t="s">
        <v>661</v>
      </c>
      <c r="AA71" s="286"/>
      <c r="AB71" s="289"/>
      <c r="AC71" s="286"/>
      <c r="AD71" s="286"/>
      <c r="AE71" s="286"/>
      <c r="AF71" s="246">
        <v>61</v>
      </c>
      <c r="AG71" s="181" t="b">
        <f t="shared" si="0"/>
        <v>1</v>
      </c>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6"/>
      <c r="CY71" s="286"/>
      <c r="CZ71" s="286"/>
      <c r="DA71" s="286"/>
      <c r="DB71" s="286"/>
      <c r="DC71" s="286"/>
      <c r="DD71" s="286"/>
      <c r="DE71" s="286"/>
      <c r="DF71" s="286"/>
      <c r="DG71" s="286"/>
      <c r="DH71" s="286"/>
      <c r="DI71" s="286"/>
      <c r="DJ71" s="286"/>
      <c r="DK71" s="286"/>
      <c r="DL71" s="286"/>
      <c r="DM71" s="286"/>
      <c r="DN71" s="286"/>
      <c r="DO71" s="286"/>
      <c r="DP71" s="286"/>
      <c r="DQ71" s="286"/>
      <c r="DR71" s="286"/>
      <c r="DS71" s="286"/>
      <c r="DT71" s="286"/>
      <c r="DU71" s="286"/>
      <c r="DV71" s="286"/>
      <c r="DW71" s="286"/>
      <c r="DX71" s="286"/>
      <c r="DY71" s="286"/>
      <c r="DZ71" s="286"/>
      <c r="EA71" s="286"/>
      <c r="EB71" s="286"/>
      <c r="EC71" s="286"/>
      <c r="ED71" s="286"/>
      <c r="EE71" s="286"/>
      <c r="EF71" s="286"/>
      <c r="EG71" s="286"/>
      <c r="EH71" s="286"/>
      <c r="EI71" s="286"/>
      <c r="EJ71" s="286"/>
      <c r="EK71" s="286"/>
      <c r="EL71" s="286"/>
      <c r="EM71" s="286"/>
      <c r="EN71" s="286"/>
      <c r="EO71" s="286"/>
      <c r="EP71" s="286"/>
      <c r="EQ71" s="286"/>
      <c r="ER71" s="286"/>
      <c r="ES71" s="286"/>
      <c r="ET71" s="286"/>
      <c r="EU71" s="286"/>
      <c r="EV71" s="286"/>
      <c r="EW71" s="286"/>
      <c r="EX71" s="286"/>
      <c r="EY71" s="286"/>
      <c r="EZ71" s="286"/>
      <c r="FA71" s="286"/>
      <c r="FB71" s="286"/>
      <c r="FC71" s="286"/>
      <c r="FD71" s="286"/>
      <c r="FE71" s="286"/>
      <c r="FF71" s="286"/>
      <c r="FG71" s="286"/>
      <c r="FH71" s="286"/>
      <c r="FI71" s="286"/>
      <c r="FJ71" s="286"/>
      <c r="FK71" s="286"/>
      <c r="FL71" s="286"/>
      <c r="FM71" s="286"/>
      <c r="FN71" s="286"/>
      <c r="FO71" s="286"/>
      <c r="FP71" s="286"/>
      <c r="FQ71" s="286"/>
      <c r="FR71" s="286"/>
      <c r="FS71" s="286"/>
      <c r="FT71" s="286"/>
      <c r="FU71" s="286"/>
      <c r="FV71" s="286"/>
      <c r="FW71" s="286"/>
      <c r="FX71" s="286"/>
      <c r="FY71" s="286"/>
      <c r="FZ71" s="286"/>
      <c r="GA71" s="286"/>
      <c r="GB71" s="286"/>
      <c r="GC71" s="286"/>
      <c r="GD71" s="286"/>
      <c r="GE71" s="286"/>
      <c r="GF71" s="286"/>
      <c r="GG71" s="286"/>
      <c r="GH71" s="286"/>
      <c r="GI71" s="286"/>
      <c r="GJ71" s="286"/>
      <c r="GK71" s="286"/>
      <c r="GL71" s="286"/>
      <c r="GM71" s="286"/>
      <c r="GN71" s="286"/>
      <c r="GO71" s="286"/>
      <c r="GP71" s="286"/>
      <c r="GQ71" s="286"/>
      <c r="GR71" s="286"/>
      <c r="GS71" s="286"/>
      <c r="GT71" s="286"/>
      <c r="GU71" s="286"/>
      <c r="GV71" s="286"/>
    </row>
    <row r="72" spans="1:204" s="181" customFormat="1" ht="76.5" x14ac:dyDescent="0.2">
      <c r="A72" s="246">
        <v>62</v>
      </c>
      <c r="B72" s="275" t="s">
        <v>211</v>
      </c>
      <c r="C72" s="246" t="s">
        <v>31</v>
      </c>
      <c r="D72" s="246" t="s">
        <v>162</v>
      </c>
      <c r="E72" s="246">
        <v>2.8</v>
      </c>
      <c r="F72" s="246">
        <v>1</v>
      </c>
      <c r="G72" s="246">
        <v>1.2</v>
      </c>
      <c r="H72" s="246" t="s">
        <v>82</v>
      </c>
      <c r="I72" s="246" t="s">
        <v>72</v>
      </c>
      <c r="J72" s="290" t="s">
        <v>754</v>
      </c>
      <c r="K72" s="246" t="s">
        <v>25</v>
      </c>
      <c r="L72" s="246" t="s">
        <v>171</v>
      </c>
      <c r="M72" s="246">
        <v>0</v>
      </c>
      <c r="N72" s="246">
        <v>0</v>
      </c>
      <c r="O72" s="246"/>
      <c r="P72" s="246"/>
      <c r="Q72" s="246"/>
      <c r="R72" s="246" t="s">
        <v>450</v>
      </c>
      <c r="S72" s="246"/>
      <c r="T72" s="246"/>
      <c r="U72" s="246"/>
      <c r="V72" s="246"/>
      <c r="W72" s="145" t="s">
        <v>683</v>
      </c>
      <c r="X72" s="246" t="s">
        <v>470</v>
      </c>
      <c r="Y72" s="145" t="s">
        <v>669</v>
      </c>
      <c r="Z72" s="289" t="s">
        <v>661</v>
      </c>
      <c r="AA72" s="286"/>
      <c r="AB72" s="289"/>
      <c r="AC72" s="286"/>
      <c r="AD72" s="286"/>
      <c r="AE72" s="286"/>
      <c r="AF72" s="246">
        <v>62</v>
      </c>
      <c r="AG72" s="181" t="b">
        <f t="shared" ref="AG72:AG135" si="1">AF72=A72</f>
        <v>1</v>
      </c>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6"/>
      <c r="CY72" s="286"/>
      <c r="CZ72" s="286"/>
      <c r="DA72" s="286"/>
      <c r="DB72" s="286"/>
      <c r="DC72" s="286"/>
      <c r="DD72" s="286"/>
      <c r="DE72" s="286"/>
      <c r="DF72" s="286"/>
      <c r="DG72" s="286"/>
      <c r="DH72" s="286"/>
      <c r="DI72" s="286"/>
      <c r="DJ72" s="286"/>
      <c r="DK72" s="286"/>
      <c r="DL72" s="286"/>
      <c r="DM72" s="286"/>
      <c r="DN72" s="286"/>
      <c r="DO72" s="286"/>
      <c r="DP72" s="286"/>
      <c r="DQ72" s="286"/>
      <c r="DR72" s="286"/>
      <c r="DS72" s="286"/>
      <c r="DT72" s="286"/>
      <c r="DU72" s="286"/>
      <c r="DV72" s="286"/>
      <c r="DW72" s="286"/>
      <c r="DX72" s="286"/>
      <c r="DY72" s="286"/>
      <c r="DZ72" s="286"/>
      <c r="EA72" s="286"/>
      <c r="EB72" s="286"/>
      <c r="EC72" s="286"/>
      <c r="ED72" s="286"/>
      <c r="EE72" s="286"/>
      <c r="EF72" s="286"/>
      <c r="EG72" s="286"/>
      <c r="EH72" s="286"/>
      <c r="EI72" s="286"/>
      <c r="EJ72" s="286"/>
      <c r="EK72" s="286"/>
      <c r="EL72" s="286"/>
      <c r="EM72" s="286"/>
      <c r="EN72" s="286"/>
      <c r="EO72" s="286"/>
      <c r="EP72" s="286"/>
      <c r="EQ72" s="286"/>
      <c r="ER72" s="286"/>
      <c r="ES72" s="286"/>
      <c r="ET72" s="286"/>
      <c r="EU72" s="286"/>
      <c r="EV72" s="286"/>
      <c r="EW72" s="286"/>
      <c r="EX72" s="286"/>
      <c r="EY72" s="286"/>
      <c r="EZ72" s="286"/>
      <c r="FA72" s="286"/>
      <c r="FB72" s="286"/>
      <c r="FC72" s="286"/>
      <c r="FD72" s="286"/>
      <c r="FE72" s="286"/>
      <c r="FF72" s="286"/>
      <c r="FG72" s="286"/>
      <c r="FH72" s="286"/>
      <c r="FI72" s="286"/>
      <c r="FJ72" s="286"/>
      <c r="FK72" s="286"/>
      <c r="FL72" s="286"/>
      <c r="FM72" s="286"/>
      <c r="FN72" s="286"/>
      <c r="FO72" s="286"/>
      <c r="FP72" s="286"/>
      <c r="FQ72" s="286"/>
      <c r="FR72" s="286"/>
      <c r="FS72" s="286"/>
      <c r="FT72" s="286"/>
      <c r="FU72" s="286"/>
      <c r="FV72" s="286"/>
      <c r="FW72" s="286"/>
      <c r="FX72" s="286"/>
      <c r="FY72" s="286"/>
      <c r="FZ72" s="286"/>
      <c r="GA72" s="286"/>
      <c r="GB72" s="286"/>
      <c r="GC72" s="286"/>
      <c r="GD72" s="286"/>
      <c r="GE72" s="286"/>
      <c r="GF72" s="286"/>
      <c r="GG72" s="286"/>
      <c r="GH72" s="286"/>
      <c r="GI72" s="286"/>
      <c r="GJ72" s="286"/>
      <c r="GK72" s="286"/>
      <c r="GL72" s="286"/>
      <c r="GM72" s="286"/>
      <c r="GN72" s="286"/>
      <c r="GO72" s="286"/>
      <c r="GP72" s="286"/>
      <c r="GQ72" s="286"/>
      <c r="GR72" s="286"/>
      <c r="GS72" s="286"/>
      <c r="GT72" s="286"/>
      <c r="GU72" s="286"/>
      <c r="GV72" s="286"/>
    </row>
    <row r="73" spans="1:204" ht="51" x14ac:dyDescent="0.2">
      <c r="A73" s="7">
        <v>63</v>
      </c>
      <c r="B73" s="19" t="s">
        <v>212</v>
      </c>
      <c r="C73" s="7" t="s">
        <v>19</v>
      </c>
      <c r="D73" s="7" t="s">
        <v>20</v>
      </c>
      <c r="E73" s="18">
        <v>1.3</v>
      </c>
      <c r="F73" s="18">
        <v>1.3</v>
      </c>
      <c r="G73" s="18">
        <v>1.3</v>
      </c>
      <c r="H73" s="7" t="s">
        <v>82</v>
      </c>
      <c r="I73" s="14" t="s">
        <v>213</v>
      </c>
      <c r="J73" s="12" t="s">
        <v>604</v>
      </c>
      <c r="K73" s="7" t="s">
        <v>25</v>
      </c>
      <c r="L73" s="7" t="s">
        <v>171</v>
      </c>
      <c r="M73" s="7">
        <v>0</v>
      </c>
      <c r="N73" s="7">
        <v>0</v>
      </c>
      <c r="O73" s="7"/>
      <c r="P73" s="7"/>
      <c r="Q73" s="7"/>
      <c r="R73" s="7" t="s">
        <v>450</v>
      </c>
      <c r="S73" s="122"/>
      <c r="T73" s="122"/>
      <c r="U73" s="7"/>
      <c r="V73" s="91" t="s">
        <v>494</v>
      </c>
      <c r="W73" s="5"/>
      <c r="X73" s="7" t="s">
        <v>490</v>
      </c>
      <c r="Y73" s="7" t="s">
        <v>668</v>
      </c>
      <c r="Z73" s="122"/>
      <c r="AA73" s="141"/>
      <c r="AB73" s="122"/>
      <c r="AC73" s="141"/>
      <c r="AD73" s="141"/>
      <c r="AE73" s="141"/>
      <c r="AF73" s="246">
        <v>63</v>
      </c>
      <c r="AG73" s="143" t="b">
        <f t="shared" si="1"/>
        <v>1</v>
      </c>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1"/>
      <c r="FF73" s="141"/>
      <c r="FG73" s="141"/>
      <c r="FH73" s="141"/>
      <c r="FI73" s="141"/>
      <c r="FJ73" s="141"/>
      <c r="FK73" s="141"/>
      <c r="FL73" s="141"/>
      <c r="FM73" s="141"/>
      <c r="FN73" s="141"/>
      <c r="FO73" s="141"/>
      <c r="FP73" s="141"/>
      <c r="FQ73" s="141"/>
      <c r="FR73" s="141"/>
      <c r="FS73" s="141"/>
      <c r="FT73" s="141"/>
      <c r="FU73" s="141"/>
      <c r="FV73" s="141"/>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row>
    <row r="74" spans="1:204" s="81" customFormat="1" ht="76.5" x14ac:dyDescent="0.2">
      <c r="A74" s="7">
        <v>64</v>
      </c>
      <c r="B74" s="12" t="s">
        <v>724</v>
      </c>
      <c r="C74" s="7" t="s">
        <v>31</v>
      </c>
      <c r="D74" s="7" t="s">
        <v>20</v>
      </c>
      <c r="E74" s="18">
        <v>0.03</v>
      </c>
      <c r="F74" s="18">
        <v>0.03</v>
      </c>
      <c r="G74" s="18">
        <v>0.03</v>
      </c>
      <c r="H74" s="7" t="s">
        <v>82</v>
      </c>
      <c r="I74" s="14" t="s">
        <v>75</v>
      </c>
      <c r="J74" s="17" t="s">
        <v>726</v>
      </c>
      <c r="K74" s="7" t="s">
        <v>25</v>
      </c>
      <c r="L74" s="7" t="s">
        <v>171</v>
      </c>
      <c r="M74" s="7">
        <v>0</v>
      </c>
      <c r="N74" s="7">
        <v>0</v>
      </c>
      <c r="O74" s="7"/>
      <c r="P74" s="7"/>
      <c r="Q74" s="7"/>
      <c r="R74" s="7" t="s">
        <v>450</v>
      </c>
      <c r="S74" s="25"/>
      <c r="T74" s="25"/>
      <c r="U74" s="7"/>
      <c r="V74" s="25" t="s">
        <v>495</v>
      </c>
      <c r="W74" s="7" t="s">
        <v>727</v>
      </c>
      <c r="X74" s="7" t="s">
        <v>490</v>
      </c>
      <c r="Y74" s="7" t="s">
        <v>668</v>
      </c>
      <c r="Z74" s="25"/>
      <c r="AA74" s="16"/>
      <c r="AB74" s="25"/>
      <c r="AC74" s="16"/>
      <c r="AD74" s="16"/>
      <c r="AE74" s="16"/>
      <c r="AF74" s="246">
        <v>64</v>
      </c>
      <c r="AG74" s="143" t="b">
        <f t="shared" si="1"/>
        <v>1</v>
      </c>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row>
    <row r="75" spans="1:204" ht="51" x14ac:dyDescent="0.2">
      <c r="A75" s="7">
        <v>65</v>
      </c>
      <c r="B75" s="12" t="s">
        <v>215</v>
      </c>
      <c r="C75" s="7" t="s">
        <v>19</v>
      </c>
      <c r="D75" s="7" t="s">
        <v>20</v>
      </c>
      <c r="E75" s="18">
        <v>1</v>
      </c>
      <c r="F75" s="18">
        <v>1</v>
      </c>
      <c r="G75" s="18">
        <v>1</v>
      </c>
      <c r="H75" s="7" t="s">
        <v>82</v>
      </c>
      <c r="I75" s="14" t="s">
        <v>75</v>
      </c>
      <c r="J75" s="12" t="s">
        <v>607</v>
      </c>
      <c r="K75" s="7" t="s">
        <v>25</v>
      </c>
      <c r="L75" s="7" t="s">
        <v>171</v>
      </c>
      <c r="M75" s="7">
        <v>0</v>
      </c>
      <c r="N75" s="7">
        <v>0</v>
      </c>
      <c r="O75" s="7"/>
      <c r="P75" s="7"/>
      <c r="Q75" s="7"/>
      <c r="R75" s="7" t="s">
        <v>450</v>
      </c>
      <c r="S75" s="122"/>
      <c r="T75" s="122"/>
      <c r="U75" s="7"/>
      <c r="V75" s="91" t="s">
        <v>496</v>
      </c>
      <c r="W75" s="5"/>
      <c r="X75" s="7" t="s">
        <v>490</v>
      </c>
      <c r="Y75" s="7" t="s">
        <v>668</v>
      </c>
      <c r="Z75" s="122"/>
      <c r="AA75" s="141"/>
      <c r="AB75" s="122"/>
      <c r="AC75" s="141"/>
      <c r="AD75" s="141"/>
      <c r="AE75" s="141"/>
      <c r="AF75" s="246">
        <v>65</v>
      </c>
      <c r="AG75" s="143" t="b">
        <f t="shared" si="1"/>
        <v>1</v>
      </c>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1"/>
      <c r="FF75" s="141"/>
      <c r="FG75" s="141"/>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row>
    <row r="76" spans="1:204" ht="51" x14ac:dyDescent="0.2">
      <c r="A76" s="7">
        <v>66</v>
      </c>
      <c r="B76" s="12" t="s">
        <v>216</v>
      </c>
      <c r="C76" s="7" t="s">
        <v>19</v>
      </c>
      <c r="D76" s="7" t="s">
        <v>20</v>
      </c>
      <c r="E76" s="18">
        <v>1.65</v>
      </c>
      <c r="F76" s="18">
        <v>1.65</v>
      </c>
      <c r="G76" s="18">
        <v>1.65</v>
      </c>
      <c r="H76" s="7" t="s">
        <v>82</v>
      </c>
      <c r="I76" s="14" t="s">
        <v>217</v>
      </c>
      <c r="J76" s="25" t="s">
        <v>606</v>
      </c>
      <c r="K76" s="7" t="s">
        <v>25</v>
      </c>
      <c r="L76" s="7" t="s">
        <v>171</v>
      </c>
      <c r="M76" s="7">
        <v>0</v>
      </c>
      <c r="N76" s="7">
        <v>0</v>
      </c>
      <c r="O76" s="7"/>
      <c r="P76" s="7" t="s">
        <v>450</v>
      </c>
      <c r="Q76" s="7" t="s">
        <v>450</v>
      </c>
      <c r="R76" s="7" t="s">
        <v>450</v>
      </c>
      <c r="S76" s="122"/>
      <c r="T76" s="122"/>
      <c r="U76" s="7"/>
      <c r="V76" s="25" t="s">
        <v>497</v>
      </c>
      <c r="W76" s="5"/>
      <c r="X76" s="7" t="s">
        <v>490</v>
      </c>
      <c r="Y76" s="7" t="s">
        <v>668</v>
      </c>
      <c r="Z76" s="122"/>
      <c r="AA76" s="141"/>
      <c r="AB76" s="122"/>
      <c r="AC76" s="141"/>
      <c r="AD76" s="141"/>
      <c r="AE76" s="141"/>
      <c r="AF76" s="246">
        <v>66</v>
      </c>
      <c r="AG76" s="143" t="b">
        <f t="shared" si="1"/>
        <v>1</v>
      </c>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row>
    <row r="77" spans="1:204" s="190" customFormat="1" ht="76.5" x14ac:dyDescent="0.2">
      <c r="A77" s="183">
        <v>67</v>
      </c>
      <c r="B77" s="210" t="s">
        <v>218</v>
      </c>
      <c r="C77" s="183" t="s">
        <v>19</v>
      </c>
      <c r="D77" s="183" t="s">
        <v>20</v>
      </c>
      <c r="E77" s="211">
        <v>5.3</v>
      </c>
      <c r="F77" s="211">
        <v>5.3</v>
      </c>
      <c r="G77" s="211">
        <v>5.3</v>
      </c>
      <c r="H77" s="7" t="s">
        <v>82</v>
      </c>
      <c r="I77" s="183" t="s">
        <v>219</v>
      </c>
      <c r="J77" s="184" t="s">
        <v>220</v>
      </c>
      <c r="K77" s="183" t="s">
        <v>25</v>
      </c>
      <c r="L77" s="7" t="s">
        <v>171</v>
      </c>
      <c r="M77" s="183">
        <v>0</v>
      </c>
      <c r="N77" s="183">
        <v>0</v>
      </c>
      <c r="O77" s="7"/>
      <c r="P77" s="7"/>
      <c r="Q77" s="7"/>
      <c r="R77" s="7" t="s">
        <v>450</v>
      </c>
      <c r="S77" s="122"/>
      <c r="T77" s="122"/>
      <c r="U77" s="7"/>
      <c r="V77" s="122"/>
      <c r="W77" s="188" t="s">
        <v>710</v>
      </c>
      <c r="X77" s="183" t="s">
        <v>490</v>
      </c>
      <c r="Y77" s="188" t="s">
        <v>669</v>
      </c>
      <c r="Z77" s="207"/>
      <c r="AA77" s="201"/>
      <c r="AB77" s="207"/>
      <c r="AC77" s="201"/>
      <c r="AD77" s="201"/>
      <c r="AE77" s="201"/>
      <c r="AF77" s="183">
        <v>67</v>
      </c>
      <c r="AG77" s="143" t="b">
        <f t="shared" si="1"/>
        <v>1</v>
      </c>
      <c r="AH77" s="20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c r="EO77" s="201"/>
      <c r="EP77" s="201"/>
      <c r="EQ77" s="201"/>
      <c r="ER77" s="201"/>
      <c r="ES77" s="201"/>
      <c r="ET77" s="201"/>
      <c r="EU77" s="201"/>
      <c r="EV77" s="201"/>
      <c r="EW77" s="201"/>
      <c r="EX77" s="201"/>
      <c r="EY77" s="201"/>
      <c r="EZ77" s="201"/>
      <c r="FA77" s="201"/>
      <c r="FB77" s="201"/>
      <c r="FC77" s="201"/>
      <c r="FD77" s="201"/>
      <c r="FE77" s="201"/>
      <c r="FF77" s="201"/>
      <c r="FG77" s="201"/>
      <c r="FH77" s="201"/>
      <c r="FI77" s="201"/>
      <c r="FJ77" s="201"/>
      <c r="FK77" s="201"/>
      <c r="FL77" s="201"/>
      <c r="FM77" s="201"/>
      <c r="FN77" s="201"/>
      <c r="FO77" s="201"/>
      <c r="FP77" s="201"/>
      <c r="FQ77" s="201"/>
      <c r="FR77" s="201"/>
      <c r="FS77" s="201"/>
      <c r="FT77" s="201"/>
      <c r="FU77" s="201"/>
      <c r="FV77" s="201"/>
      <c r="FW77" s="201"/>
      <c r="FX77" s="201"/>
      <c r="FY77" s="201"/>
      <c r="FZ77" s="201"/>
      <c r="GA77" s="201"/>
      <c r="GB77" s="201"/>
      <c r="GC77" s="201"/>
      <c r="GD77" s="201"/>
      <c r="GE77" s="201"/>
      <c r="GF77" s="201"/>
      <c r="GG77" s="201"/>
      <c r="GH77" s="201"/>
      <c r="GI77" s="201"/>
      <c r="GJ77" s="201"/>
      <c r="GK77" s="201"/>
      <c r="GL77" s="201"/>
      <c r="GM77" s="201"/>
      <c r="GN77" s="201"/>
      <c r="GO77" s="201"/>
      <c r="GP77" s="201"/>
      <c r="GQ77" s="201"/>
      <c r="GR77" s="201"/>
      <c r="GS77" s="201"/>
      <c r="GT77" s="201"/>
      <c r="GU77" s="201"/>
      <c r="GV77" s="201"/>
    </row>
    <row r="78" spans="1:204" s="190" customFormat="1" ht="76.5" x14ac:dyDescent="0.2">
      <c r="A78" s="183">
        <v>68</v>
      </c>
      <c r="B78" s="210" t="s">
        <v>221</v>
      </c>
      <c r="C78" s="183" t="s">
        <v>19</v>
      </c>
      <c r="D78" s="183" t="s">
        <v>20</v>
      </c>
      <c r="E78" s="211">
        <v>5.9</v>
      </c>
      <c r="F78" s="211">
        <v>5.9</v>
      </c>
      <c r="G78" s="211">
        <v>5.9</v>
      </c>
      <c r="H78" s="7" t="s">
        <v>82</v>
      </c>
      <c r="I78" s="183" t="s">
        <v>219</v>
      </c>
      <c r="J78" s="184" t="s">
        <v>220</v>
      </c>
      <c r="K78" s="183" t="s">
        <v>25</v>
      </c>
      <c r="L78" s="7" t="s">
        <v>171</v>
      </c>
      <c r="M78" s="183">
        <v>0</v>
      </c>
      <c r="N78" s="183">
        <v>0</v>
      </c>
      <c r="O78" s="7"/>
      <c r="P78" s="7"/>
      <c r="Q78" s="7"/>
      <c r="R78" s="7" t="s">
        <v>450</v>
      </c>
      <c r="S78" s="122"/>
      <c r="T78" s="122"/>
      <c r="U78" s="7"/>
      <c r="V78" s="122"/>
      <c r="W78" s="188" t="s">
        <v>710</v>
      </c>
      <c r="X78" s="183" t="s">
        <v>490</v>
      </c>
      <c r="Y78" s="188" t="s">
        <v>669</v>
      </c>
      <c r="Z78" s="207"/>
      <c r="AA78" s="201"/>
      <c r="AB78" s="207"/>
      <c r="AC78" s="201"/>
      <c r="AD78" s="201"/>
      <c r="AE78" s="201"/>
      <c r="AF78" s="183">
        <v>68</v>
      </c>
      <c r="AG78" s="143" t="b">
        <f t="shared" si="1"/>
        <v>1</v>
      </c>
      <c r="AH78" s="20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c r="EX78" s="201"/>
      <c r="EY78" s="201"/>
      <c r="EZ78" s="201"/>
      <c r="FA78" s="201"/>
      <c r="FB78" s="201"/>
      <c r="FC78" s="201"/>
      <c r="FD78" s="201"/>
      <c r="FE78" s="201"/>
      <c r="FF78" s="201"/>
      <c r="FG78" s="201"/>
      <c r="FH78" s="201"/>
      <c r="FI78" s="201"/>
      <c r="FJ78" s="201"/>
      <c r="FK78" s="201"/>
      <c r="FL78" s="201"/>
      <c r="FM78" s="201"/>
      <c r="FN78" s="201"/>
      <c r="FO78" s="201"/>
      <c r="FP78" s="201"/>
      <c r="FQ78" s="201"/>
      <c r="FR78" s="201"/>
      <c r="FS78" s="201"/>
      <c r="FT78" s="201"/>
      <c r="FU78" s="201"/>
      <c r="FV78" s="201"/>
      <c r="FW78" s="201"/>
      <c r="FX78" s="201"/>
      <c r="FY78" s="201"/>
      <c r="FZ78" s="201"/>
      <c r="GA78" s="201"/>
      <c r="GB78" s="201"/>
      <c r="GC78" s="201"/>
      <c r="GD78" s="201"/>
      <c r="GE78" s="201"/>
      <c r="GF78" s="201"/>
      <c r="GG78" s="201"/>
      <c r="GH78" s="201"/>
      <c r="GI78" s="201"/>
      <c r="GJ78" s="201"/>
      <c r="GK78" s="201"/>
      <c r="GL78" s="201"/>
      <c r="GM78" s="201"/>
      <c r="GN78" s="201"/>
      <c r="GO78" s="201"/>
      <c r="GP78" s="201"/>
      <c r="GQ78" s="201"/>
      <c r="GR78" s="201"/>
      <c r="GS78" s="201"/>
      <c r="GT78" s="201"/>
      <c r="GU78" s="201"/>
      <c r="GV78" s="201"/>
    </row>
    <row r="79" spans="1:204" s="190" customFormat="1" ht="76.5" x14ac:dyDescent="0.2">
      <c r="A79" s="183">
        <v>69</v>
      </c>
      <c r="B79" s="210" t="s">
        <v>222</v>
      </c>
      <c r="C79" s="183" t="s">
        <v>19</v>
      </c>
      <c r="D79" s="183" t="s">
        <v>20</v>
      </c>
      <c r="E79" s="211">
        <v>9</v>
      </c>
      <c r="F79" s="211">
        <v>9</v>
      </c>
      <c r="G79" s="211">
        <v>9</v>
      </c>
      <c r="H79" s="7" t="s">
        <v>82</v>
      </c>
      <c r="I79" s="183" t="s">
        <v>219</v>
      </c>
      <c r="J79" s="184" t="s">
        <v>220</v>
      </c>
      <c r="K79" s="183" t="s">
        <v>25</v>
      </c>
      <c r="L79" s="7" t="s">
        <v>171</v>
      </c>
      <c r="M79" s="183">
        <v>0</v>
      </c>
      <c r="N79" s="183">
        <v>0</v>
      </c>
      <c r="O79" s="7"/>
      <c r="P79" s="7"/>
      <c r="Q79" s="7"/>
      <c r="R79" s="7" t="s">
        <v>450</v>
      </c>
      <c r="S79" s="122"/>
      <c r="T79" s="122"/>
      <c r="U79" s="7"/>
      <c r="V79" s="122"/>
      <c r="W79" s="188" t="s">
        <v>710</v>
      </c>
      <c r="X79" s="183" t="s">
        <v>490</v>
      </c>
      <c r="Y79" s="188" t="s">
        <v>669</v>
      </c>
      <c r="Z79" s="207"/>
      <c r="AA79" s="201"/>
      <c r="AB79" s="207"/>
      <c r="AC79" s="201"/>
      <c r="AD79" s="201"/>
      <c r="AE79" s="201"/>
      <c r="AF79" s="183">
        <v>69</v>
      </c>
      <c r="AG79" s="143" t="b">
        <f t="shared" si="1"/>
        <v>1</v>
      </c>
      <c r="AH79" s="20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c r="EX79" s="201"/>
      <c r="EY79" s="201"/>
      <c r="EZ79" s="201"/>
      <c r="FA79" s="201"/>
      <c r="FB79" s="201"/>
      <c r="FC79" s="201"/>
      <c r="FD79" s="201"/>
      <c r="FE79" s="201"/>
      <c r="FF79" s="201"/>
      <c r="FG79" s="201"/>
      <c r="FH79" s="201"/>
      <c r="FI79" s="201"/>
      <c r="FJ79" s="201"/>
      <c r="FK79" s="201"/>
      <c r="FL79" s="201"/>
      <c r="FM79" s="201"/>
      <c r="FN79" s="201"/>
      <c r="FO79" s="201"/>
      <c r="FP79" s="201"/>
      <c r="FQ79" s="201"/>
      <c r="FR79" s="201"/>
      <c r="FS79" s="201"/>
      <c r="FT79" s="201"/>
      <c r="FU79" s="201"/>
      <c r="FV79" s="201"/>
      <c r="FW79" s="201"/>
      <c r="FX79" s="201"/>
      <c r="FY79" s="201"/>
      <c r="FZ79" s="201"/>
      <c r="GA79" s="201"/>
      <c r="GB79" s="201"/>
      <c r="GC79" s="201"/>
      <c r="GD79" s="201"/>
      <c r="GE79" s="201"/>
      <c r="GF79" s="201"/>
      <c r="GG79" s="201"/>
      <c r="GH79" s="201"/>
      <c r="GI79" s="201"/>
      <c r="GJ79" s="201"/>
      <c r="GK79" s="201"/>
      <c r="GL79" s="201"/>
      <c r="GM79" s="201"/>
      <c r="GN79" s="201"/>
      <c r="GO79" s="201"/>
      <c r="GP79" s="201"/>
      <c r="GQ79" s="201"/>
      <c r="GR79" s="201"/>
      <c r="GS79" s="201"/>
      <c r="GT79" s="201"/>
      <c r="GU79" s="201"/>
      <c r="GV79" s="201"/>
    </row>
    <row r="80" spans="1:204" s="190" customFormat="1" ht="76.5" x14ac:dyDescent="0.2">
      <c r="A80" s="183">
        <v>70</v>
      </c>
      <c r="B80" s="210" t="s">
        <v>223</v>
      </c>
      <c r="C80" s="183" t="s">
        <v>19</v>
      </c>
      <c r="D80" s="183" t="s">
        <v>20</v>
      </c>
      <c r="E80" s="211">
        <v>16.399999999999999</v>
      </c>
      <c r="F80" s="211">
        <v>16.399999999999999</v>
      </c>
      <c r="G80" s="211">
        <v>16.399999999999999</v>
      </c>
      <c r="H80" s="7" t="s">
        <v>82</v>
      </c>
      <c r="I80" s="183" t="s">
        <v>219</v>
      </c>
      <c r="J80" s="184" t="s">
        <v>220</v>
      </c>
      <c r="K80" s="183" t="s">
        <v>25</v>
      </c>
      <c r="L80" s="7" t="s">
        <v>171</v>
      </c>
      <c r="M80" s="183">
        <v>0</v>
      </c>
      <c r="N80" s="183">
        <v>0</v>
      </c>
      <c r="O80" s="7"/>
      <c r="P80" s="7"/>
      <c r="Q80" s="7"/>
      <c r="R80" s="7" t="s">
        <v>450</v>
      </c>
      <c r="S80" s="122"/>
      <c r="T80" s="122"/>
      <c r="U80" s="7"/>
      <c r="V80" s="122"/>
      <c r="W80" s="188" t="s">
        <v>710</v>
      </c>
      <c r="X80" s="183" t="s">
        <v>490</v>
      </c>
      <c r="Y80" s="188" t="s">
        <v>669</v>
      </c>
      <c r="Z80" s="207"/>
      <c r="AA80" s="201"/>
      <c r="AB80" s="207"/>
      <c r="AC80" s="201"/>
      <c r="AD80" s="201"/>
      <c r="AE80" s="201"/>
      <c r="AF80" s="183">
        <v>70</v>
      </c>
      <c r="AG80" s="143" t="b">
        <f t="shared" si="1"/>
        <v>1</v>
      </c>
      <c r="AH80" s="20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c r="EX80" s="201"/>
      <c r="EY80" s="201"/>
      <c r="EZ80" s="201"/>
      <c r="FA80" s="201"/>
      <c r="FB80" s="201"/>
      <c r="FC80" s="201"/>
      <c r="FD80" s="201"/>
      <c r="FE80" s="201"/>
      <c r="FF80" s="201"/>
      <c r="FG80" s="201"/>
      <c r="FH80" s="201"/>
      <c r="FI80" s="201"/>
      <c r="FJ80" s="201"/>
      <c r="FK80" s="201"/>
      <c r="FL80" s="201"/>
      <c r="FM80" s="201"/>
      <c r="FN80" s="201"/>
      <c r="FO80" s="201"/>
      <c r="FP80" s="201"/>
      <c r="FQ80" s="201"/>
      <c r="FR80" s="201"/>
      <c r="FS80" s="201"/>
      <c r="FT80" s="201"/>
      <c r="FU80" s="201"/>
      <c r="FV80" s="201"/>
      <c r="FW80" s="201"/>
      <c r="FX80" s="201"/>
      <c r="FY80" s="201"/>
      <c r="FZ80" s="201"/>
      <c r="GA80" s="201"/>
      <c r="GB80" s="201"/>
      <c r="GC80" s="201"/>
      <c r="GD80" s="201"/>
      <c r="GE80" s="201"/>
      <c r="GF80" s="201"/>
      <c r="GG80" s="201"/>
      <c r="GH80" s="201"/>
      <c r="GI80" s="201"/>
      <c r="GJ80" s="201"/>
      <c r="GK80" s="201"/>
      <c r="GL80" s="201"/>
      <c r="GM80" s="201"/>
      <c r="GN80" s="201"/>
      <c r="GO80" s="201"/>
      <c r="GP80" s="201"/>
      <c r="GQ80" s="201"/>
      <c r="GR80" s="201"/>
      <c r="GS80" s="201"/>
      <c r="GT80" s="201"/>
      <c r="GU80" s="201"/>
      <c r="GV80" s="201"/>
    </row>
    <row r="81" spans="1:204" ht="26.45" customHeight="1" x14ac:dyDescent="0.2">
      <c r="A81" s="153" t="s">
        <v>640</v>
      </c>
      <c r="B81" s="154" t="s">
        <v>225</v>
      </c>
      <c r="C81" s="154"/>
      <c r="D81" s="154"/>
      <c r="E81" s="154"/>
      <c r="F81" s="154"/>
      <c r="G81" s="154"/>
      <c r="H81" s="154"/>
      <c r="I81" s="154"/>
      <c r="J81" s="154"/>
      <c r="K81" s="154"/>
      <c r="L81" s="154"/>
      <c r="M81" s="125"/>
      <c r="N81" s="125"/>
      <c r="O81" s="125"/>
      <c r="P81" s="125"/>
      <c r="Q81" s="125"/>
      <c r="R81" s="125"/>
      <c r="S81" s="125"/>
      <c r="T81" s="125"/>
      <c r="U81" s="125"/>
      <c r="V81" s="125"/>
      <c r="W81" s="235"/>
      <c r="X81" s="155"/>
      <c r="Y81" s="124"/>
      <c r="Z81" s="125"/>
      <c r="AB81" s="125"/>
      <c r="AF81" s="245" t="s">
        <v>640</v>
      </c>
      <c r="AG81" s="143" t="b">
        <f t="shared" si="1"/>
        <v>1</v>
      </c>
    </row>
    <row r="82" spans="1:204" ht="38.25" x14ac:dyDescent="0.2">
      <c r="A82" s="7">
        <v>71</v>
      </c>
      <c r="B82" s="12" t="s">
        <v>227</v>
      </c>
      <c r="C82" s="7" t="s">
        <v>228</v>
      </c>
      <c r="D82" s="7" t="s">
        <v>229</v>
      </c>
      <c r="E82" s="7">
        <v>0.6</v>
      </c>
      <c r="F82" s="7"/>
      <c r="G82" s="7">
        <v>0.6</v>
      </c>
      <c r="H82" s="7" t="s">
        <v>22</v>
      </c>
      <c r="I82" s="7" t="s">
        <v>75</v>
      </c>
      <c r="J82" s="12" t="s">
        <v>230</v>
      </c>
      <c r="K82" s="7" t="s">
        <v>25</v>
      </c>
      <c r="L82" s="7">
        <v>2</v>
      </c>
      <c r="M82" s="7">
        <v>0</v>
      </c>
      <c r="N82" s="7">
        <v>0</v>
      </c>
      <c r="O82" s="7"/>
      <c r="P82" s="7"/>
      <c r="Q82" s="7"/>
      <c r="R82" s="7" t="s">
        <v>450</v>
      </c>
      <c r="S82" s="7"/>
      <c r="T82" s="7"/>
      <c r="U82" s="7"/>
      <c r="V82" s="7"/>
      <c r="W82" s="5"/>
      <c r="X82" s="12"/>
      <c r="Y82" s="7" t="s">
        <v>668</v>
      </c>
      <c r="Z82" s="7"/>
      <c r="AA82" s="1"/>
      <c r="AB82" s="7"/>
      <c r="AC82" s="1"/>
      <c r="AD82" s="1"/>
      <c r="AE82" s="1"/>
      <c r="AF82" s="246">
        <v>71</v>
      </c>
      <c r="AG82" s="143" t="b">
        <f t="shared" si="1"/>
        <v>1</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row>
    <row r="83" spans="1:204" ht="51" x14ac:dyDescent="0.2">
      <c r="A83" s="7">
        <v>72</v>
      </c>
      <c r="B83" s="12" t="s">
        <v>231</v>
      </c>
      <c r="C83" s="7" t="s">
        <v>35</v>
      </c>
      <c r="D83" s="7" t="s">
        <v>232</v>
      </c>
      <c r="E83" s="13">
        <v>0.2</v>
      </c>
      <c r="F83" s="13"/>
      <c r="G83" s="9">
        <v>0.2</v>
      </c>
      <c r="H83" s="7" t="s">
        <v>22</v>
      </c>
      <c r="I83" s="7" t="s">
        <v>233</v>
      </c>
      <c r="J83" s="12" t="s">
        <v>234</v>
      </c>
      <c r="K83" s="7" t="s">
        <v>25</v>
      </c>
      <c r="L83" s="7">
        <v>2</v>
      </c>
      <c r="M83" s="7">
        <v>0</v>
      </c>
      <c r="N83" s="7">
        <v>0</v>
      </c>
      <c r="O83" s="7"/>
      <c r="P83" s="7"/>
      <c r="Q83" s="7"/>
      <c r="R83" s="7" t="s">
        <v>450</v>
      </c>
      <c r="S83" s="7"/>
      <c r="T83" s="7"/>
      <c r="U83" s="7"/>
      <c r="V83" s="7"/>
      <c r="W83" s="5"/>
      <c r="X83" s="12"/>
      <c r="Y83" s="7" t="s">
        <v>668</v>
      </c>
      <c r="Z83" s="7"/>
      <c r="AA83" s="1"/>
      <c r="AB83" s="7"/>
      <c r="AC83" s="1"/>
      <c r="AD83" s="1"/>
      <c r="AE83" s="1"/>
      <c r="AF83" s="246">
        <v>72</v>
      </c>
      <c r="AG83" s="143" t="b">
        <f t="shared" si="1"/>
        <v>1</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row>
    <row r="84" spans="1:204" ht="76.5" x14ac:dyDescent="0.2">
      <c r="A84" s="7">
        <v>73</v>
      </c>
      <c r="B84" s="12" t="s">
        <v>243</v>
      </c>
      <c r="C84" s="7" t="s">
        <v>244</v>
      </c>
      <c r="D84" s="7" t="s">
        <v>245</v>
      </c>
      <c r="E84" s="7">
        <v>45.25</v>
      </c>
      <c r="F84" s="7">
        <v>0.85</v>
      </c>
      <c r="G84" s="7">
        <v>0.85</v>
      </c>
      <c r="H84" s="7" t="s">
        <v>82</v>
      </c>
      <c r="I84" s="7" t="s">
        <v>246</v>
      </c>
      <c r="J84" s="12" t="s">
        <v>247</v>
      </c>
      <c r="K84" s="7" t="s">
        <v>25</v>
      </c>
      <c r="L84" s="7">
        <v>2</v>
      </c>
      <c r="M84" s="7">
        <v>0</v>
      </c>
      <c r="N84" s="7">
        <v>0</v>
      </c>
      <c r="O84" s="7"/>
      <c r="P84" s="7"/>
      <c r="Q84" s="7"/>
      <c r="R84" s="7" t="s">
        <v>450</v>
      </c>
      <c r="S84" s="17"/>
      <c r="T84" s="17"/>
      <c r="U84" s="17"/>
      <c r="V84" s="17"/>
      <c r="W84" s="5"/>
      <c r="X84" s="66"/>
      <c r="Y84" s="7" t="s">
        <v>668</v>
      </c>
      <c r="Z84" s="25"/>
      <c r="AA84" s="16"/>
      <c r="AB84" s="25"/>
      <c r="AC84" s="16"/>
      <c r="AD84" s="16"/>
      <c r="AE84" s="16"/>
      <c r="AF84" s="246">
        <v>73</v>
      </c>
      <c r="AG84" s="143" t="b">
        <f t="shared" si="1"/>
        <v>1</v>
      </c>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row>
    <row r="85" spans="1:204" ht="45" customHeight="1" x14ac:dyDescent="0.2">
      <c r="A85" s="7">
        <v>74</v>
      </c>
      <c r="B85" s="21" t="s">
        <v>249</v>
      </c>
      <c r="C85" s="21" t="s">
        <v>250</v>
      </c>
      <c r="D85" s="7" t="s">
        <v>251</v>
      </c>
      <c r="E85" s="21">
        <v>12.94</v>
      </c>
      <c r="F85" s="21">
        <v>12.94</v>
      </c>
      <c r="G85" s="21">
        <v>12.94</v>
      </c>
      <c r="H85" s="7" t="s">
        <v>82</v>
      </c>
      <c r="I85" s="7" t="s">
        <v>42</v>
      </c>
      <c r="J85" s="22" t="s">
        <v>252</v>
      </c>
      <c r="K85" s="20" t="s">
        <v>25</v>
      </c>
      <c r="L85" s="20">
        <v>2</v>
      </c>
      <c r="M85" s="7">
        <v>0</v>
      </c>
      <c r="N85" s="7">
        <v>0</v>
      </c>
      <c r="O85" s="7"/>
      <c r="P85" s="7"/>
      <c r="Q85" s="7"/>
      <c r="R85" s="7" t="s">
        <v>450</v>
      </c>
      <c r="S85" s="122"/>
      <c r="T85" s="122"/>
      <c r="U85" s="122"/>
      <c r="V85" s="122"/>
      <c r="W85" s="5"/>
      <c r="X85" s="12" t="s">
        <v>566</v>
      </c>
      <c r="Y85" s="7" t="s">
        <v>668</v>
      </c>
      <c r="Z85" s="122"/>
      <c r="AA85" s="141"/>
      <c r="AB85" s="122"/>
      <c r="AC85" s="141"/>
      <c r="AD85" s="141"/>
      <c r="AE85" s="141"/>
      <c r="AF85" s="246">
        <v>74</v>
      </c>
      <c r="AG85" s="143" t="b">
        <f t="shared" si="1"/>
        <v>1</v>
      </c>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c r="FC85" s="141"/>
      <c r="FD85" s="141"/>
      <c r="FE85" s="141"/>
      <c r="FF85" s="141"/>
      <c r="FG85" s="141"/>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c r="GV85" s="141"/>
    </row>
    <row r="86" spans="1:204" ht="38.25" x14ac:dyDescent="0.2">
      <c r="A86" s="7">
        <v>75</v>
      </c>
      <c r="B86" s="21" t="s">
        <v>253</v>
      </c>
      <c r="C86" s="21" t="s">
        <v>250</v>
      </c>
      <c r="D86" s="7" t="s">
        <v>254</v>
      </c>
      <c r="E86" s="21">
        <v>21</v>
      </c>
      <c r="F86" s="7">
        <v>21</v>
      </c>
      <c r="G86" s="9">
        <v>21</v>
      </c>
      <c r="H86" s="7" t="s">
        <v>82</v>
      </c>
      <c r="I86" s="7" t="s">
        <v>255</v>
      </c>
      <c r="J86" s="22" t="s">
        <v>256</v>
      </c>
      <c r="K86" s="20" t="s">
        <v>25</v>
      </c>
      <c r="L86" s="20">
        <v>2</v>
      </c>
      <c r="M86" s="7">
        <v>0</v>
      </c>
      <c r="N86" s="7">
        <v>0</v>
      </c>
      <c r="O86" s="7"/>
      <c r="P86" s="7"/>
      <c r="Q86" s="7"/>
      <c r="R86" s="7" t="s">
        <v>450</v>
      </c>
      <c r="S86" s="122"/>
      <c r="T86" s="122"/>
      <c r="U86" s="122"/>
      <c r="V86" s="122"/>
      <c r="W86" s="5"/>
      <c r="X86" s="12" t="s">
        <v>567</v>
      </c>
      <c r="Y86" s="7" t="s">
        <v>668</v>
      </c>
      <c r="Z86" s="122"/>
      <c r="AA86" s="141"/>
      <c r="AB86" s="122"/>
      <c r="AC86" s="141"/>
      <c r="AD86" s="141"/>
      <c r="AE86" s="141"/>
      <c r="AF86" s="246">
        <v>75</v>
      </c>
      <c r="AG86" s="143" t="b">
        <f t="shared" si="1"/>
        <v>1</v>
      </c>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1"/>
      <c r="DF86" s="141"/>
      <c r="DG86" s="141"/>
      <c r="DH86" s="141"/>
      <c r="DI86" s="141"/>
      <c r="DJ86" s="141"/>
      <c r="DK86" s="141"/>
      <c r="DL86" s="141"/>
      <c r="DM86" s="141"/>
      <c r="DN86" s="141"/>
      <c r="DO86" s="141"/>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1"/>
      <c r="ER86" s="141"/>
      <c r="ES86" s="141"/>
      <c r="ET86" s="141"/>
      <c r="EU86" s="141"/>
      <c r="EV86" s="141"/>
      <c r="EW86" s="141"/>
      <c r="EX86" s="141"/>
      <c r="EY86" s="141"/>
      <c r="EZ86" s="141"/>
      <c r="FA86" s="141"/>
      <c r="FB86" s="141"/>
      <c r="FC86" s="141"/>
      <c r="FD86" s="141"/>
      <c r="FE86" s="141"/>
      <c r="FF86" s="141"/>
      <c r="FG86" s="141"/>
      <c r="FH86" s="141"/>
      <c r="FI86" s="141"/>
      <c r="FJ86" s="141"/>
      <c r="FK86" s="141"/>
      <c r="FL86" s="141"/>
      <c r="FM86" s="141"/>
      <c r="FN86" s="141"/>
      <c r="FO86" s="141"/>
      <c r="FP86" s="141"/>
      <c r="FQ86" s="141"/>
      <c r="FR86" s="141"/>
      <c r="FS86" s="141"/>
      <c r="FT86" s="141"/>
      <c r="FU86" s="141"/>
      <c r="FV86" s="141"/>
      <c r="FW86" s="141"/>
      <c r="FX86" s="141"/>
      <c r="FY86" s="141"/>
      <c r="FZ86" s="141"/>
      <c r="GA86" s="141"/>
      <c r="GB86" s="141"/>
      <c r="GC86" s="141"/>
      <c r="GD86" s="141"/>
      <c r="GE86" s="141"/>
      <c r="GF86" s="141"/>
      <c r="GG86" s="141"/>
      <c r="GH86" s="141"/>
      <c r="GI86" s="141"/>
      <c r="GJ86" s="141"/>
      <c r="GK86" s="141"/>
      <c r="GL86" s="141"/>
      <c r="GM86" s="141"/>
      <c r="GN86" s="141"/>
      <c r="GO86" s="141"/>
      <c r="GP86" s="141"/>
      <c r="GQ86" s="141"/>
      <c r="GR86" s="141"/>
      <c r="GS86" s="141"/>
      <c r="GT86" s="141"/>
      <c r="GU86" s="141"/>
      <c r="GV86" s="141"/>
    </row>
    <row r="87" spans="1:204" ht="28.15" customHeight="1" x14ac:dyDescent="0.2">
      <c r="A87" s="153" t="s">
        <v>166</v>
      </c>
      <c r="B87" s="154" t="s">
        <v>641</v>
      </c>
      <c r="C87" s="154"/>
      <c r="D87" s="154"/>
      <c r="E87" s="154"/>
      <c r="F87" s="154"/>
      <c r="G87" s="154"/>
      <c r="H87" s="154"/>
      <c r="I87" s="154"/>
      <c r="J87" s="154"/>
      <c r="K87" s="154"/>
      <c r="L87" s="154"/>
      <c r="M87" s="125"/>
      <c r="N87" s="125"/>
      <c r="O87" s="125"/>
      <c r="P87" s="125"/>
      <c r="Q87" s="125"/>
      <c r="R87" s="125"/>
      <c r="S87" s="125"/>
      <c r="T87" s="125"/>
      <c r="U87" s="125"/>
      <c r="V87" s="125"/>
      <c r="W87" s="235"/>
      <c r="X87" s="155"/>
      <c r="Y87" s="124"/>
      <c r="Z87" s="125"/>
      <c r="AB87" s="125"/>
      <c r="AF87" s="244" t="s">
        <v>166</v>
      </c>
      <c r="AG87" s="143" t="b">
        <f t="shared" si="1"/>
        <v>1</v>
      </c>
    </row>
    <row r="88" spans="1:204" ht="20.45" customHeight="1" x14ac:dyDescent="0.2">
      <c r="A88" s="153" t="s">
        <v>168</v>
      </c>
      <c r="B88" s="154" t="s">
        <v>642</v>
      </c>
      <c r="C88" s="154"/>
      <c r="D88" s="154"/>
      <c r="E88" s="154"/>
      <c r="F88" s="154"/>
      <c r="G88" s="154"/>
      <c r="H88" s="154"/>
      <c r="I88" s="154"/>
      <c r="J88" s="154"/>
      <c r="K88" s="154"/>
      <c r="L88" s="154"/>
      <c r="M88" s="125"/>
      <c r="N88" s="125"/>
      <c r="O88" s="125"/>
      <c r="P88" s="125"/>
      <c r="Q88" s="125"/>
      <c r="R88" s="125"/>
      <c r="S88" s="125"/>
      <c r="T88" s="125"/>
      <c r="U88" s="125"/>
      <c r="V88" s="125"/>
      <c r="W88" s="235"/>
      <c r="X88" s="155"/>
      <c r="Y88" s="124"/>
      <c r="Z88" s="125"/>
      <c r="AB88" s="125"/>
      <c r="AF88" s="245" t="s">
        <v>168</v>
      </c>
      <c r="AG88" s="143" t="b">
        <f t="shared" si="1"/>
        <v>1</v>
      </c>
    </row>
    <row r="89" spans="1:204" ht="19.899999999999999" customHeight="1" x14ac:dyDescent="0.2">
      <c r="A89" s="153" t="s">
        <v>184</v>
      </c>
      <c r="B89" s="154" t="s">
        <v>643</v>
      </c>
      <c r="C89" s="154"/>
      <c r="D89" s="154"/>
      <c r="E89" s="154"/>
      <c r="F89" s="154"/>
      <c r="G89" s="154"/>
      <c r="H89" s="154"/>
      <c r="I89" s="154"/>
      <c r="J89" s="154"/>
      <c r="K89" s="154"/>
      <c r="L89" s="154"/>
      <c r="M89" s="125"/>
      <c r="N89" s="125"/>
      <c r="O89" s="125"/>
      <c r="P89" s="125"/>
      <c r="Q89" s="125"/>
      <c r="R89" s="125"/>
      <c r="S89" s="125"/>
      <c r="T89" s="125"/>
      <c r="U89" s="125"/>
      <c r="V89" s="125"/>
      <c r="W89" s="235"/>
      <c r="X89" s="155"/>
      <c r="Y89" s="124"/>
      <c r="Z89" s="125"/>
      <c r="AB89" s="125"/>
      <c r="AF89" s="245" t="s">
        <v>184</v>
      </c>
      <c r="AG89" s="143" t="b">
        <f t="shared" si="1"/>
        <v>1</v>
      </c>
    </row>
    <row r="90" spans="1:204" s="219" customFormat="1" ht="45" customHeight="1" x14ac:dyDescent="0.2">
      <c r="A90" s="212">
        <v>76</v>
      </c>
      <c r="B90" s="213" t="s">
        <v>385</v>
      </c>
      <c r="C90" s="212" t="s">
        <v>50</v>
      </c>
      <c r="D90" s="212" t="s">
        <v>81</v>
      </c>
      <c r="E90" s="214">
        <v>0.7</v>
      </c>
      <c r="F90" s="214"/>
      <c r="G90" s="214">
        <v>0.7</v>
      </c>
      <c r="H90" s="28" t="s">
        <v>82</v>
      </c>
      <c r="I90" s="212" t="s">
        <v>386</v>
      </c>
      <c r="J90" s="213" t="s">
        <v>387</v>
      </c>
      <c r="K90" s="192" t="s">
        <v>420</v>
      </c>
      <c r="L90" s="7" t="s">
        <v>650</v>
      </c>
      <c r="M90" s="217">
        <v>0</v>
      </c>
      <c r="N90" s="217">
        <v>0</v>
      </c>
      <c r="O90" s="74"/>
      <c r="P90" s="74"/>
      <c r="Q90" s="74"/>
      <c r="R90" s="74" t="s">
        <v>450</v>
      </c>
      <c r="S90" s="74"/>
      <c r="T90" s="74"/>
      <c r="U90" s="74"/>
      <c r="V90" s="74"/>
      <c r="W90" s="188" t="s">
        <v>731</v>
      </c>
      <c r="X90" s="218" t="s">
        <v>457</v>
      </c>
      <c r="Y90" s="188" t="s">
        <v>669</v>
      </c>
      <c r="Z90" s="218" t="s">
        <v>656</v>
      </c>
      <c r="AB90" s="218"/>
      <c r="AF90" s="212">
        <v>76</v>
      </c>
      <c r="AG90" s="143" t="b">
        <f t="shared" si="1"/>
        <v>1</v>
      </c>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row>
    <row r="91" spans="1:204" s="219" customFormat="1" ht="45" customHeight="1" x14ac:dyDescent="0.2">
      <c r="A91" s="212">
        <v>77</v>
      </c>
      <c r="B91" s="213" t="s">
        <v>388</v>
      </c>
      <c r="C91" s="215" t="s">
        <v>31</v>
      </c>
      <c r="D91" s="212" t="s">
        <v>81</v>
      </c>
      <c r="E91" s="216">
        <f>(10*150+220*13.5+22*250+16*100+200*13+180*11)/10000</f>
        <v>1.615</v>
      </c>
      <c r="F91" s="216"/>
      <c r="G91" s="216">
        <f>(4*150+220*4.5+250*14.5+100*6+200*5+180*3)/10000</f>
        <v>0.73550000000000004</v>
      </c>
      <c r="H91" s="28" t="s">
        <v>82</v>
      </c>
      <c r="I91" s="212" t="s">
        <v>389</v>
      </c>
      <c r="J91" s="213" t="s">
        <v>390</v>
      </c>
      <c r="K91" s="192" t="s">
        <v>420</v>
      </c>
      <c r="L91" s="7" t="s">
        <v>650</v>
      </c>
      <c r="M91" s="217">
        <v>0</v>
      </c>
      <c r="N91" s="217">
        <v>0</v>
      </c>
      <c r="O91" s="74"/>
      <c r="P91" s="74"/>
      <c r="Q91" s="74"/>
      <c r="R91" s="74" t="s">
        <v>450</v>
      </c>
      <c r="S91" s="74"/>
      <c r="T91" s="74"/>
      <c r="U91" s="74"/>
      <c r="V91" s="74"/>
      <c r="W91" s="188" t="s">
        <v>731</v>
      </c>
      <c r="X91" s="218" t="s">
        <v>457</v>
      </c>
      <c r="Y91" s="188" t="s">
        <v>669</v>
      </c>
      <c r="Z91" s="220"/>
      <c r="AB91" s="220"/>
      <c r="AF91" s="212">
        <v>77</v>
      </c>
      <c r="AG91" s="143" t="b">
        <f t="shared" si="1"/>
        <v>1</v>
      </c>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row>
    <row r="92" spans="1:204" s="219" customFormat="1" ht="43.9" customHeight="1" x14ac:dyDescent="0.2">
      <c r="A92" s="212">
        <v>78</v>
      </c>
      <c r="B92" s="213" t="s">
        <v>391</v>
      </c>
      <c r="C92" s="215" t="s">
        <v>31</v>
      </c>
      <c r="D92" s="212" t="s">
        <v>81</v>
      </c>
      <c r="E92" s="216">
        <v>1.76</v>
      </c>
      <c r="F92" s="216"/>
      <c r="G92" s="216">
        <f>E92-(2200*6.5)/10000</f>
        <v>0.33000000000000007</v>
      </c>
      <c r="H92" s="28" t="s">
        <v>82</v>
      </c>
      <c r="I92" s="212" t="s">
        <v>392</v>
      </c>
      <c r="J92" s="213" t="s">
        <v>393</v>
      </c>
      <c r="K92" s="192" t="s">
        <v>420</v>
      </c>
      <c r="L92" s="7" t="s">
        <v>650</v>
      </c>
      <c r="M92" s="217">
        <v>0</v>
      </c>
      <c r="N92" s="217">
        <v>0</v>
      </c>
      <c r="O92" s="74"/>
      <c r="P92" s="74"/>
      <c r="Q92" s="74"/>
      <c r="R92" s="74" t="s">
        <v>450</v>
      </c>
      <c r="S92" s="74"/>
      <c r="T92" s="74"/>
      <c r="U92" s="74"/>
      <c r="V92" s="74"/>
      <c r="W92" s="188" t="s">
        <v>731</v>
      </c>
      <c r="X92" s="218" t="s">
        <v>457</v>
      </c>
      <c r="Y92" s="188" t="s">
        <v>669</v>
      </c>
      <c r="Z92" s="220"/>
      <c r="AB92" s="220"/>
      <c r="AF92" s="212">
        <v>78</v>
      </c>
      <c r="AG92" s="143" t="b">
        <f t="shared" si="1"/>
        <v>1</v>
      </c>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row>
    <row r="93" spans="1:204" s="219" customFormat="1" ht="45" customHeight="1" x14ac:dyDescent="0.2">
      <c r="A93" s="212">
        <v>79</v>
      </c>
      <c r="B93" s="213" t="s">
        <v>394</v>
      </c>
      <c r="C93" s="215" t="s">
        <v>31</v>
      </c>
      <c r="D93" s="212" t="s">
        <v>81</v>
      </c>
      <c r="E93" s="216">
        <v>1</v>
      </c>
      <c r="F93" s="216"/>
      <c r="G93" s="216">
        <f>E93-0.6</f>
        <v>0.4</v>
      </c>
      <c r="H93" s="28" t="s">
        <v>82</v>
      </c>
      <c r="I93" s="212" t="s">
        <v>395</v>
      </c>
      <c r="J93" s="213" t="s">
        <v>396</v>
      </c>
      <c r="K93" s="192" t="s">
        <v>420</v>
      </c>
      <c r="L93" s="7" t="s">
        <v>650</v>
      </c>
      <c r="M93" s="217">
        <v>0</v>
      </c>
      <c r="N93" s="217">
        <v>0</v>
      </c>
      <c r="O93" s="74"/>
      <c r="P93" s="74"/>
      <c r="Q93" s="74"/>
      <c r="R93" s="74" t="s">
        <v>450</v>
      </c>
      <c r="S93" s="74"/>
      <c r="T93" s="74"/>
      <c r="U93" s="74"/>
      <c r="V93" s="74"/>
      <c r="W93" s="188" t="s">
        <v>731</v>
      </c>
      <c r="X93" s="218" t="s">
        <v>457</v>
      </c>
      <c r="Y93" s="188" t="s">
        <v>669</v>
      </c>
      <c r="Z93" s="220"/>
      <c r="AB93" s="220"/>
      <c r="AF93" s="212">
        <v>79</v>
      </c>
      <c r="AG93" s="143" t="b">
        <f t="shared" si="1"/>
        <v>1</v>
      </c>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row>
    <row r="94" spans="1:204" ht="22.15" customHeight="1" x14ac:dyDescent="0.2">
      <c r="A94" s="153" t="s">
        <v>644</v>
      </c>
      <c r="B94" s="154" t="s">
        <v>645</v>
      </c>
      <c r="C94" s="154"/>
      <c r="D94" s="154"/>
      <c r="E94" s="154"/>
      <c r="F94" s="154"/>
      <c r="G94" s="154"/>
      <c r="H94" s="154"/>
      <c r="I94" s="154"/>
      <c r="J94" s="154"/>
      <c r="K94" s="154"/>
      <c r="L94" s="154"/>
      <c r="M94" s="125"/>
      <c r="N94" s="125"/>
      <c r="O94" s="125"/>
      <c r="P94" s="125"/>
      <c r="Q94" s="125"/>
      <c r="R94" s="125"/>
      <c r="S94" s="125"/>
      <c r="T94" s="125"/>
      <c r="U94" s="125"/>
      <c r="V94" s="125"/>
      <c r="W94" s="235"/>
      <c r="X94" s="155"/>
      <c r="Y94" s="124"/>
      <c r="Z94" s="125"/>
      <c r="AB94" s="125"/>
      <c r="AF94" s="245" t="s">
        <v>644</v>
      </c>
      <c r="AG94" s="143" t="b">
        <f t="shared" si="1"/>
        <v>1</v>
      </c>
    </row>
    <row r="95" spans="1:204" s="27" customFormat="1" ht="38.25" x14ac:dyDescent="0.2">
      <c r="A95" s="28">
        <v>80</v>
      </c>
      <c r="B95" s="29" t="s">
        <v>397</v>
      </c>
      <c r="C95" s="31" t="s">
        <v>250</v>
      </c>
      <c r="D95" s="28" t="s">
        <v>398</v>
      </c>
      <c r="E95" s="30">
        <v>9.5</v>
      </c>
      <c r="F95" s="32">
        <v>7.54</v>
      </c>
      <c r="G95" s="30">
        <v>9.5</v>
      </c>
      <c r="H95" s="28" t="s">
        <v>82</v>
      </c>
      <c r="I95" s="28" t="s">
        <v>399</v>
      </c>
      <c r="J95" s="159" t="s">
        <v>400</v>
      </c>
      <c r="K95" s="14" t="s">
        <v>420</v>
      </c>
      <c r="L95" s="7">
        <v>3</v>
      </c>
      <c r="M95" s="74">
        <v>0</v>
      </c>
      <c r="N95" s="74">
        <v>0</v>
      </c>
      <c r="O95" s="74"/>
      <c r="P95" s="74"/>
      <c r="Q95" s="74"/>
      <c r="R95" s="74" t="s">
        <v>450</v>
      </c>
      <c r="S95" s="45"/>
      <c r="T95" s="45"/>
      <c r="U95" s="45"/>
      <c r="V95" s="45"/>
      <c r="W95" s="167"/>
      <c r="X95" s="79"/>
      <c r="Y95" s="7" t="s">
        <v>668</v>
      </c>
      <c r="Z95" s="45"/>
      <c r="AB95" s="45"/>
      <c r="AF95" s="247">
        <v>80</v>
      </c>
      <c r="AG95" s="143" t="b">
        <f t="shared" si="1"/>
        <v>1</v>
      </c>
    </row>
    <row r="96" spans="1:204" s="27" customFormat="1" ht="25.5" x14ac:dyDescent="0.2">
      <c r="A96" s="28">
        <v>81</v>
      </c>
      <c r="B96" s="29" t="s">
        <v>401</v>
      </c>
      <c r="C96" s="31" t="s">
        <v>250</v>
      </c>
      <c r="D96" s="28" t="s">
        <v>402</v>
      </c>
      <c r="E96" s="30">
        <v>12</v>
      </c>
      <c r="F96" s="32">
        <v>12</v>
      </c>
      <c r="G96" s="30">
        <v>12</v>
      </c>
      <c r="H96" s="28" t="s">
        <v>82</v>
      </c>
      <c r="I96" s="28" t="s">
        <v>403</v>
      </c>
      <c r="J96" s="159" t="s">
        <v>404</v>
      </c>
      <c r="K96" s="14" t="s">
        <v>420</v>
      </c>
      <c r="L96" s="7">
        <v>3</v>
      </c>
      <c r="M96" s="74">
        <v>0</v>
      </c>
      <c r="N96" s="74">
        <v>0</v>
      </c>
      <c r="O96" s="74"/>
      <c r="P96" s="74"/>
      <c r="Q96" s="74"/>
      <c r="R96" s="74" t="s">
        <v>450</v>
      </c>
      <c r="S96" s="45"/>
      <c r="T96" s="45"/>
      <c r="U96" s="45"/>
      <c r="V96" s="45"/>
      <c r="W96" s="167"/>
      <c r="X96" s="79"/>
      <c r="Y96" s="7" t="s">
        <v>668</v>
      </c>
      <c r="Z96" s="45"/>
      <c r="AB96" s="45"/>
      <c r="AF96" s="247">
        <v>81</v>
      </c>
      <c r="AG96" s="143" t="b">
        <f t="shared" si="1"/>
        <v>1</v>
      </c>
    </row>
    <row r="97" spans="1:204" ht="25.15" customHeight="1" x14ac:dyDescent="0.2">
      <c r="A97" s="153" t="s">
        <v>224</v>
      </c>
      <c r="B97" s="154" t="s">
        <v>646</v>
      </c>
      <c r="C97" s="154"/>
      <c r="D97" s="154"/>
      <c r="E97" s="154"/>
      <c r="F97" s="154"/>
      <c r="G97" s="154"/>
      <c r="H97" s="154"/>
      <c r="I97" s="154"/>
      <c r="J97" s="154"/>
      <c r="K97" s="154"/>
      <c r="L97" s="154"/>
      <c r="M97" s="125"/>
      <c r="N97" s="125"/>
      <c r="O97" s="125"/>
      <c r="P97" s="125"/>
      <c r="Q97" s="125"/>
      <c r="R97" s="125"/>
      <c r="S97" s="125"/>
      <c r="T97" s="125"/>
      <c r="U97" s="125"/>
      <c r="V97" s="125"/>
      <c r="W97" s="235"/>
      <c r="X97" s="155"/>
      <c r="Y97" s="124"/>
      <c r="Z97" s="125"/>
      <c r="AB97" s="125"/>
      <c r="AF97" s="244" t="s">
        <v>224</v>
      </c>
      <c r="AG97" s="143" t="b">
        <f t="shared" si="1"/>
        <v>1</v>
      </c>
    </row>
    <row r="98" spans="1:204" s="81" customFormat="1" ht="51" x14ac:dyDescent="0.2">
      <c r="A98" s="7">
        <v>82</v>
      </c>
      <c r="B98" s="12" t="s">
        <v>728</v>
      </c>
      <c r="C98" s="7" t="s">
        <v>19</v>
      </c>
      <c r="D98" s="7" t="s">
        <v>20</v>
      </c>
      <c r="E98" s="13">
        <v>0.08</v>
      </c>
      <c r="F98" s="13"/>
      <c r="G98" s="13">
        <v>0.08</v>
      </c>
      <c r="H98" s="7"/>
      <c r="I98" s="7" t="s">
        <v>193</v>
      </c>
      <c r="J98" s="12" t="s">
        <v>729</v>
      </c>
      <c r="K98" s="7"/>
      <c r="L98" s="7"/>
      <c r="M98" s="7">
        <v>0</v>
      </c>
      <c r="N98" s="7">
        <v>0</v>
      </c>
      <c r="O98" s="7"/>
      <c r="P98" s="7"/>
      <c r="Q98" s="7"/>
      <c r="R98" s="7" t="s">
        <v>450</v>
      </c>
      <c r="S98" s="7"/>
      <c r="T98" s="7"/>
      <c r="U98" s="7"/>
      <c r="V98" s="7"/>
      <c r="W98" s="235" t="s">
        <v>749</v>
      </c>
      <c r="X98" s="7" t="s">
        <v>498</v>
      </c>
      <c r="Y98" s="7" t="s">
        <v>670</v>
      </c>
      <c r="Z98" s="7"/>
      <c r="AA98" s="12" t="s">
        <v>730</v>
      </c>
      <c r="AB98" s="7"/>
      <c r="AC98" s="1"/>
      <c r="AD98" s="1"/>
      <c r="AE98" s="1"/>
      <c r="AF98" s="7">
        <v>82</v>
      </c>
      <c r="AG98" s="143" t="b">
        <f t="shared" si="1"/>
        <v>1</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row>
    <row r="99" spans="1:204" ht="115.15" customHeight="1" x14ac:dyDescent="0.2">
      <c r="A99" s="7">
        <v>83</v>
      </c>
      <c r="B99" s="12" t="s">
        <v>706</v>
      </c>
      <c r="C99" s="7" t="s">
        <v>19</v>
      </c>
      <c r="D99" s="7" t="s">
        <v>38</v>
      </c>
      <c r="E99" s="13">
        <v>0.4</v>
      </c>
      <c r="F99" s="13"/>
      <c r="G99" s="9">
        <v>0</v>
      </c>
      <c r="H99" s="7" t="s">
        <v>22</v>
      </c>
      <c r="I99" s="7" t="s">
        <v>88</v>
      </c>
      <c r="J99" s="12" t="s">
        <v>265</v>
      </c>
      <c r="K99" s="7" t="s">
        <v>261</v>
      </c>
      <c r="L99" s="7"/>
      <c r="M99" s="7">
        <v>0</v>
      </c>
      <c r="N99" s="7">
        <v>0</v>
      </c>
      <c r="O99" s="7"/>
      <c r="P99" s="7"/>
      <c r="Q99" s="7"/>
      <c r="R99" s="7" t="s">
        <v>450</v>
      </c>
      <c r="S99" s="7"/>
      <c r="T99" s="7"/>
      <c r="U99" s="7"/>
      <c r="V99" s="7"/>
      <c r="W99" s="5" t="s">
        <v>714</v>
      </c>
      <c r="X99" s="12" t="s">
        <v>598</v>
      </c>
      <c r="Y99" s="7" t="s">
        <v>670</v>
      </c>
      <c r="Z99" s="7"/>
      <c r="AA99" s="1"/>
      <c r="AB99" s="7"/>
      <c r="AC99" s="1"/>
      <c r="AD99" s="1"/>
      <c r="AE99" s="1"/>
      <c r="AF99" s="7">
        <v>83</v>
      </c>
      <c r="AG99" s="143" t="b">
        <f t="shared" si="1"/>
        <v>1</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row>
    <row r="100" spans="1:204" ht="139.15" customHeight="1" x14ac:dyDescent="0.2">
      <c r="A100" s="7">
        <v>84</v>
      </c>
      <c r="B100" s="12" t="s">
        <v>266</v>
      </c>
      <c r="C100" s="7" t="s">
        <v>31</v>
      </c>
      <c r="D100" s="7" t="s">
        <v>28</v>
      </c>
      <c r="E100" s="7">
        <v>3.6</v>
      </c>
      <c r="F100" s="7"/>
      <c r="G100" s="9">
        <v>0.01</v>
      </c>
      <c r="H100" s="7" t="s">
        <v>22</v>
      </c>
      <c r="I100" s="7" t="s">
        <v>267</v>
      </c>
      <c r="J100" s="12" t="s">
        <v>681</v>
      </c>
      <c r="K100" s="7" t="s">
        <v>269</v>
      </c>
      <c r="L100" s="7"/>
      <c r="M100" s="9">
        <v>3.59</v>
      </c>
      <c r="N100" s="75">
        <v>0.99719999999999998</v>
      </c>
      <c r="O100" s="7"/>
      <c r="P100" s="7"/>
      <c r="Q100" s="7"/>
      <c r="R100" s="7" t="s">
        <v>450</v>
      </c>
      <c r="S100" s="7"/>
      <c r="T100" s="7"/>
      <c r="U100" s="7"/>
      <c r="V100" s="7"/>
      <c r="W100" s="235" t="s">
        <v>713</v>
      </c>
      <c r="X100" s="12" t="s">
        <v>473</v>
      </c>
      <c r="Y100" s="7" t="s">
        <v>670</v>
      </c>
      <c r="Z100" s="7"/>
      <c r="AA100" s="1"/>
      <c r="AB100" s="7"/>
      <c r="AC100" s="1"/>
      <c r="AD100" s="1"/>
      <c r="AE100" s="1"/>
      <c r="AF100" s="7">
        <v>84</v>
      </c>
      <c r="AG100" s="143" t="b">
        <f t="shared" si="1"/>
        <v>1</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row>
    <row r="101" spans="1:204" s="190" customFormat="1" ht="87.6" customHeight="1" x14ac:dyDescent="0.2">
      <c r="A101" s="183">
        <v>85</v>
      </c>
      <c r="B101" s="184" t="s">
        <v>273</v>
      </c>
      <c r="C101" s="183" t="s">
        <v>19</v>
      </c>
      <c r="D101" s="183" t="s">
        <v>102</v>
      </c>
      <c r="E101" s="183">
        <v>0.34</v>
      </c>
      <c r="F101" s="183"/>
      <c r="G101" s="183">
        <v>0</v>
      </c>
      <c r="H101" s="12" t="s">
        <v>82</v>
      </c>
      <c r="I101" s="183" t="s">
        <v>274</v>
      </c>
      <c r="J101" s="184" t="s">
        <v>275</v>
      </c>
      <c r="K101" s="183" t="s">
        <v>261</v>
      </c>
      <c r="L101" s="7"/>
      <c r="M101" s="183">
        <v>0</v>
      </c>
      <c r="N101" s="184">
        <v>0</v>
      </c>
      <c r="O101" s="7"/>
      <c r="P101" s="12"/>
      <c r="Q101" s="12"/>
      <c r="R101" s="7" t="s">
        <v>450</v>
      </c>
      <c r="S101" s="12"/>
      <c r="T101" s="12"/>
      <c r="U101" s="12"/>
      <c r="V101" s="12"/>
      <c r="W101" s="188" t="s">
        <v>710</v>
      </c>
      <c r="X101" s="184" t="s">
        <v>609</v>
      </c>
      <c r="Y101" s="183" t="s">
        <v>670</v>
      </c>
      <c r="Z101" s="184"/>
      <c r="AA101" s="194"/>
      <c r="AB101" s="184"/>
      <c r="AC101" s="194"/>
      <c r="AD101" s="194"/>
      <c r="AE101" s="194"/>
      <c r="AF101" s="7">
        <v>85</v>
      </c>
      <c r="AG101" s="143" t="b">
        <f t="shared" si="1"/>
        <v>1</v>
      </c>
      <c r="AH101" s="194"/>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94"/>
      <c r="BW101" s="194"/>
      <c r="BX101" s="194"/>
      <c r="BY101" s="194"/>
      <c r="BZ101" s="194"/>
      <c r="CA101" s="194"/>
      <c r="CB101" s="194"/>
      <c r="CC101" s="194"/>
      <c r="CD101" s="194"/>
      <c r="CE101" s="194"/>
      <c r="CF101" s="194"/>
      <c r="CG101" s="194"/>
      <c r="CH101" s="194"/>
      <c r="CI101" s="194"/>
      <c r="CJ101" s="194"/>
      <c r="CK101" s="194"/>
      <c r="CL101" s="194"/>
      <c r="CM101" s="194"/>
      <c r="CN101" s="194"/>
      <c r="CO101" s="194"/>
      <c r="CP101" s="194"/>
      <c r="CQ101" s="194"/>
      <c r="CR101" s="194"/>
      <c r="CS101" s="194"/>
      <c r="CT101" s="194"/>
      <c r="CU101" s="194"/>
      <c r="CV101" s="194"/>
      <c r="CW101" s="194"/>
      <c r="CX101" s="194"/>
      <c r="CY101" s="194"/>
      <c r="CZ101" s="194"/>
      <c r="DA101" s="194"/>
      <c r="DB101" s="194"/>
      <c r="DC101" s="194"/>
      <c r="DD101" s="194"/>
      <c r="DE101" s="194"/>
      <c r="DF101" s="194"/>
      <c r="DG101" s="194"/>
      <c r="DH101" s="194"/>
      <c r="DI101" s="194"/>
      <c r="DJ101" s="194"/>
      <c r="DK101" s="194"/>
      <c r="DL101" s="194"/>
      <c r="DM101" s="194"/>
      <c r="DN101" s="194"/>
      <c r="DO101" s="194"/>
      <c r="DP101" s="194"/>
      <c r="DQ101" s="194"/>
      <c r="DR101" s="194"/>
      <c r="DS101" s="194"/>
      <c r="DT101" s="194"/>
      <c r="DU101" s="194"/>
      <c r="DV101" s="194"/>
      <c r="DW101" s="194"/>
      <c r="DX101" s="194"/>
      <c r="DY101" s="194"/>
      <c r="DZ101" s="194"/>
      <c r="EA101" s="194"/>
      <c r="EB101" s="194"/>
      <c r="EC101" s="194"/>
      <c r="ED101" s="194"/>
      <c r="EE101" s="194"/>
      <c r="EF101" s="194"/>
      <c r="EG101" s="194"/>
      <c r="EH101" s="194"/>
      <c r="EI101" s="194"/>
      <c r="EJ101" s="194"/>
      <c r="EK101" s="194"/>
      <c r="EL101" s="194"/>
      <c r="EM101" s="194"/>
      <c r="EN101" s="194"/>
      <c r="EO101" s="194"/>
      <c r="EP101" s="194"/>
      <c r="EQ101" s="194"/>
      <c r="ER101" s="194"/>
      <c r="ES101" s="194"/>
      <c r="ET101" s="194"/>
      <c r="EU101" s="194"/>
      <c r="EV101" s="194"/>
      <c r="EW101" s="194"/>
      <c r="EX101" s="194"/>
      <c r="EY101" s="194"/>
      <c r="EZ101" s="194"/>
      <c r="FA101" s="194"/>
      <c r="FB101" s="194"/>
      <c r="FC101" s="194"/>
      <c r="FD101" s="194"/>
      <c r="FE101" s="194"/>
      <c r="FF101" s="194"/>
      <c r="FG101" s="194"/>
      <c r="FH101" s="194"/>
      <c r="FI101" s="194"/>
      <c r="FJ101" s="194"/>
      <c r="FK101" s="194"/>
      <c r="FL101" s="194"/>
      <c r="FM101" s="194"/>
      <c r="FN101" s="194"/>
      <c r="FO101" s="194"/>
      <c r="FP101" s="194"/>
      <c r="FQ101" s="194"/>
      <c r="FR101" s="194"/>
      <c r="FS101" s="194"/>
      <c r="FT101" s="194"/>
      <c r="FU101" s="194"/>
      <c r="FV101" s="194"/>
      <c r="FW101" s="194"/>
      <c r="FX101" s="194"/>
      <c r="FY101" s="194"/>
      <c r="FZ101" s="194"/>
      <c r="GA101" s="194"/>
      <c r="GB101" s="194"/>
      <c r="GC101" s="194"/>
      <c r="GD101" s="194"/>
      <c r="GE101" s="194"/>
      <c r="GF101" s="194"/>
      <c r="GG101" s="194"/>
      <c r="GH101" s="194"/>
      <c r="GI101" s="194"/>
      <c r="GJ101" s="194"/>
      <c r="GK101" s="194"/>
      <c r="GL101" s="194"/>
      <c r="GM101" s="194"/>
      <c r="GN101" s="194"/>
      <c r="GO101" s="194"/>
      <c r="GP101" s="194"/>
      <c r="GQ101" s="194"/>
      <c r="GR101" s="194"/>
      <c r="GS101" s="194"/>
      <c r="GT101" s="194"/>
      <c r="GU101" s="194"/>
      <c r="GV101" s="194"/>
    </row>
    <row r="102" spans="1:204" ht="51" x14ac:dyDescent="0.2">
      <c r="A102" s="7">
        <v>86</v>
      </c>
      <c r="B102" s="12" t="s">
        <v>279</v>
      </c>
      <c r="C102" s="7" t="s">
        <v>228</v>
      </c>
      <c r="D102" s="7" t="s">
        <v>229</v>
      </c>
      <c r="E102" s="7">
        <v>0.4</v>
      </c>
      <c r="F102" s="7">
        <v>0.06</v>
      </c>
      <c r="G102" s="9">
        <v>0.4</v>
      </c>
      <c r="H102" s="7" t="s">
        <v>22</v>
      </c>
      <c r="I102" s="7" t="s">
        <v>280</v>
      </c>
      <c r="J102" s="12" t="s">
        <v>281</v>
      </c>
      <c r="K102" s="7" t="s">
        <v>269</v>
      </c>
      <c r="L102" s="7"/>
      <c r="M102" s="7">
        <v>0</v>
      </c>
      <c r="N102" s="7">
        <v>0</v>
      </c>
      <c r="O102" s="7"/>
      <c r="P102" s="7"/>
      <c r="Q102" s="7"/>
      <c r="R102" s="7" t="s">
        <v>450</v>
      </c>
      <c r="S102" s="7"/>
      <c r="T102" s="7"/>
      <c r="U102" s="7"/>
      <c r="V102" s="7"/>
      <c r="W102" s="5"/>
      <c r="X102" s="12"/>
      <c r="Y102" s="7" t="s">
        <v>670</v>
      </c>
      <c r="Z102" s="7"/>
      <c r="AA102" s="1"/>
      <c r="AB102" s="7"/>
      <c r="AC102" s="1"/>
      <c r="AD102" s="1"/>
      <c r="AE102" s="1"/>
      <c r="AF102" s="7">
        <v>86</v>
      </c>
      <c r="AG102" s="143" t="b">
        <f t="shared" si="1"/>
        <v>1</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row>
    <row r="103" spans="1:204" ht="114.75" x14ac:dyDescent="0.2">
      <c r="A103" s="7">
        <v>87</v>
      </c>
      <c r="B103" s="12" t="s">
        <v>282</v>
      </c>
      <c r="C103" s="7" t="s">
        <v>228</v>
      </c>
      <c r="D103" s="7" t="s">
        <v>229</v>
      </c>
      <c r="E103" s="7">
        <v>0.9</v>
      </c>
      <c r="F103" s="7"/>
      <c r="G103" s="7">
        <v>0</v>
      </c>
      <c r="H103" s="7" t="s">
        <v>22</v>
      </c>
      <c r="I103" s="7" t="s">
        <v>283</v>
      </c>
      <c r="J103" s="12" t="s">
        <v>284</v>
      </c>
      <c r="K103" s="7" t="s">
        <v>269</v>
      </c>
      <c r="L103" s="7"/>
      <c r="M103" s="7">
        <v>0</v>
      </c>
      <c r="N103" s="7">
        <v>0</v>
      </c>
      <c r="O103" s="7"/>
      <c r="P103" s="7"/>
      <c r="Q103" s="7"/>
      <c r="R103" s="7" t="s">
        <v>450</v>
      </c>
      <c r="S103" s="7"/>
      <c r="T103" s="7"/>
      <c r="U103" s="7"/>
      <c r="V103" s="7"/>
      <c r="W103" s="5"/>
      <c r="X103" s="12"/>
      <c r="Y103" s="7" t="s">
        <v>670</v>
      </c>
      <c r="Z103" s="7"/>
      <c r="AA103" s="1"/>
      <c r="AB103" s="7"/>
      <c r="AC103" s="1"/>
      <c r="AD103" s="1"/>
      <c r="AE103" s="1"/>
      <c r="AF103" s="7">
        <v>87</v>
      </c>
      <c r="AG103" s="143" t="b">
        <f t="shared" si="1"/>
        <v>1</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row>
    <row r="104" spans="1:204" ht="51" x14ac:dyDescent="0.2">
      <c r="A104" s="7">
        <v>88</v>
      </c>
      <c r="B104" s="12" t="s">
        <v>285</v>
      </c>
      <c r="C104" s="7" t="s">
        <v>228</v>
      </c>
      <c r="D104" s="7" t="s">
        <v>286</v>
      </c>
      <c r="E104" s="13">
        <v>1.44</v>
      </c>
      <c r="F104" s="13">
        <v>0</v>
      </c>
      <c r="G104" s="9">
        <v>0</v>
      </c>
      <c r="H104" s="7" t="s">
        <v>22</v>
      </c>
      <c r="I104" s="7" t="s">
        <v>287</v>
      </c>
      <c r="J104" s="12" t="s">
        <v>288</v>
      </c>
      <c r="K104" s="7" t="s">
        <v>269</v>
      </c>
      <c r="L104" s="7"/>
      <c r="M104" s="7">
        <v>0</v>
      </c>
      <c r="N104" s="7">
        <v>0</v>
      </c>
      <c r="O104" s="7"/>
      <c r="P104" s="7"/>
      <c r="Q104" s="7"/>
      <c r="R104" s="7" t="s">
        <v>450</v>
      </c>
      <c r="S104" s="7"/>
      <c r="T104" s="7"/>
      <c r="U104" s="7"/>
      <c r="V104" s="7"/>
      <c r="W104" s="5"/>
      <c r="X104" s="12"/>
      <c r="Y104" s="7" t="s">
        <v>670</v>
      </c>
      <c r="Z104" s="7"/>
      <c r="AA104" s="1"/>
      <c r="AB104" s="7"/>
      <c r="AC104" s="1"/>
      <c r="AD104" s="1"/>
      <c r="AE104" s="1"/>
      <c r="AF104" s="7">
        <v>88</v>
      </c>
      <c r="AG104" s="143" t="b">
        <f t="shared" si="1"/>
        <v>1</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row>
    <row r="105" spans="1:204" ht="109.9" customHeight="1" x14ac:dyDescent="0.2">
      <c r="A105" s="7">
        <v>89</v>
      </c>
      <c r="B105" s="12" t="s">
        <v>289</v>
      </c>
      <c r="C105" s="7" t="s">
        <v>50</v>
      </c>
      <c r="D105" s="7" t="s">
        <v>81</v>
      </c>
      <c r="E105" s="7">
        <v>1.4</v>
      </c>
      <c r="F105" s="7">
        <v>1.4</v>
      </c>
      <c r="G105" s="7">
        <v>1.4</v>
      </c>
      <c r="H105" s="7" t="s">
        <v>82</v>
      </c>
      <c r="I105" s="7" t="s">
        <v>39</v>
      </c>
      <c r="J105" s="12" t="s">
        <v>290</v>
      </c>
      <c r="K105" s="7" t="s">
        <v>291</v>
      </c>
      <c r="L105" s="7"/>
      <c r="M105" s="7">
        <v>0</v>
      </c>
      <c r="N105" s="7">
        <v>0</v>
      </c>
      <c r="O105" s="7"/>
      <c r="P105" s="7"/>
      <c r="Q105" s="7"/>
      <c r="R105" s="7" t="s">
        <v>450</v>
      </c>
      <c r="S105" s="7"/>
      <c r="T105" s="7"/>
      <c r="U105" s="7"/>
      <c r="V105" s="7"/>
      <c r="W105" s="235" t="s">
        <v>713</v>
      </c>
      <c r="X105" s="7" t="s">
        <v>461</v>
      </c>
      <c r="Y105" s="7" t="s">
        <v>670</v>
      </c>
      <c r="Z105" s="25"/>
      <c r="AA105" s="16"/>
      <c r="AB105" s="25"/>
      <c r="AC105" s="16"/>
      <c r="AD105" s="16"/>
      <c r="AE105" s="16"/>
      <c r="AF105" s="7">
        <v>89</v>
      </c>
      <c r="AG105" s="143" t="b">
        <f t="shared" si="1"/>
        <v>1</v>
      </c>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row>
    <row r="106" spans="1:204" ht="115.15" customHeight="1" x14ac:dyDescent="0.2">
      <c r="A106" s="7">
        <v>90</v>
      </c>
      <c r="B106" s="12" t="s">
        <v>292</v>
      </c>
      <c r="C106" s="7" t="s">
        <v>50</v>
      </c>
      <c r="D106" s="7" t="s">
        <v>81</v>
      </c>
      <c r="E106" s="7">
        <v>0.92</v>
      </c>
      <c r="F106" s="7">
        <v>0.92</v>
      </c>
      <c r="G106" s="7">
        <v>0.92</v>
      </c>
      <c r="H106" s="7" t="s">
        <v>82</v>
      </c>
      <c r="I106" s="7" t="s">
        <v>54</v>
      </c>
      <c r="J106" s="12" t="s">
        <v>293</v>
      </c>
      <c r="K106" s="7" t="s">
        <v>291</v>
      </c>
      <c r="L106" s="7"/>
      <c r="M106" s="7">
        <v>0</v>
      </c>
      <c r="N106" s="7">
        <v>0</v>
      </c>
      <c r="O106" s="7"/>
      <c r="P106" s="7"/>
      <c r="Q106" s="7"/>
      <c r="R106" s="7" t="s">
        <v>450</v>
      </c>
      <c r="S106" s="7"/>
      <c r="T106" s="7"/>
      <c r="U106" s="7"/>
      <c r="V106" s="7"/>
      <c r="W106" s="235" t="s">
        <v>713</v>
      </c>
      <c r="X106" s="7" t="s">
        <v>461</v>
      </c>
      <c r="Y106" s="7" t="s">
        <v>670</v>
      </c>
      <c r="Z106" s="25"/>
      <c r="AA106" s="16"/>
      <c r="AB106" s="25"/>
      <c r="AC106" s="16"/>
      <c r="AD106" s="16"/>
      <c r="AE106" s="16"/>
      <c r="AF106" s="7">
        <v>90</v>
      </c>
      <c r="AG106" s="143" t="b">
        <f t="shared" si="1"/>
        <v>1</v>
      </c>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row>
    <row r="107" spans="1:204" ht="38.25" x14ac:dyDescent="0.2">
      <c r="A107" s="183">
        <v>91</v>
      </c>
      <c r="B107" s="184" t="s">
        <v>294</v>
      </c>
      <c r="C107" s="183" t="s">
        <v>96</v>
      </c>
      <c r="D107" s="183" t="s">
        <v>28</v>
      </c>
      <c r="E107" s="183">
        <v>0.7</v>
      </c>
      <c r="F107" s="183">
        <v>0</v>
      </c>
      <c r="G107" s="186">
        <v>0.7</v>
      </c>
      <c r="H107" s="183" t="s">
        <v>22</v>
      </c>
      <c r="I107" s="183" t="s">
        <v>23</v>
      </c>
      <c r="J107" s="184" t="s">
        <v>295</v>
      </c>
      <c r="K107" s="183"/>
      <c r="L107" s="183"/>
      <c r="M107" s="183">
        <v>0</v>
      </c>
      <c r="N107" s="183">
        <v>0</v>
      </c>
      <c r="O107" s="7"/>
      <c r="P107" s="7"/>
      <c r="Q107" s="7"/>
      <c r="R107" s="7" t="s">
        <v>450</v>
      </c>
      <c r="S107" s="123"/>
      <c r="T107" s="123"/>
      <c r="U107" s="123"/>
      <c r="V107" s="123"/>
      <c r="W107" s="188" t="s">
        <v>731</v>
      </c>
      <c r="X107" s="7" t="s">
        <v>461</v>
      </c>
      <c r="Y107" s="7" t="s">
        <v>670</v>
      </c>
      <c r="Z107" s="122" t="s">
        <v>666</v>
      </c>
      <c r="AA107" s="141"/>
      <c r="AB107" s="122"/>
      <c r="AC107" s="141"/>
      <c r="AD107" s="141"/>
      <c r="AE107" s="141"/>
      <c r="AF107" s="7">
        <v>91</v>
      </c>
      <c r="AG107" s="143" t="b">
        <f t="shared" si="1"/>
        <v>1</v>
      </c>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1"/>
      <c r="ER107" s="141"/>
      <c r="ES107" s="141"/>
      <c r="ET107" s="141"/>
      <c r="EU107" s="141"/>
      <c r="EV107" s="141"/>
      <c r="EW107" s="141"/>
      <c r="EX107" s="141"/>
      <c r="EY107" s="141"/>
      <c r="EZ107" s="141"/>
      <c r="FA107" s="141"/>
      <c r="FB107" s="141"/>
      <c r="FC107" s="141"/>
      <c r="FD107" s="141"/>
      <c r="FE107" s="141"/>
      <c r="FF107" s="141"/>
      <c r="FG107" s="141"/>
      <c r="FH107" s="141"/>
      <c r="FI107" s="141"/>
      <c r="FJ107" s="141"/>
      <c r="FK107" s="141"/>
      <c r="FL107" s="141"/>
      <c r="FM107" s="141"/>
      <c r="FN107" s="141"/>
      <c r="FO107" s="141"/>
      <c r="FP107" s="141"/>
      <c r="FQ107" s="141"/>
      <c r="FR107" s="141"/>
      <c r="FS107" s="141"/>
      <c r="FT107" s="141"/>
      <c r="FU107" s="141"/>
      <c r="FV107" s="141"/>
      <c r="FW107" s="141"/>
      <c r="FX107" s="141"/>
      <c r="FY107" s="141"/>
      <c r="FZ107" s="141"/>
      <c r="GA107" s="141"/>
      <c r="GB107" s="141"/>
      <c r="GC107" s="141"/>
      <c r="GD107" s="141"/>
      <c r="GE107" s="141"/>
      <c r="GF107" s="141"/>
      <c r="GG107" s="141"/>
      <c r="GH107" s="141"/>
      <c r="GI107" s="141"/>
      <c r="GJ107" s="141"/>
      <c r="GK107" s="141"/>
      <c r="GL107" s="141"/>
      <c r="GM107" s="141"/>
      <c r="GN107" s="141"/>
      <c r="GO107" s="141"/>
      <c r="GP107" s="141"/>
      <c r="GQ107" s="141"/>
      <c r="GR107" s="141"/>
      <c r="GS107" s="141"/>
      <c r="GT107" s="141"/>
      <c r="GU107" s="141"/>
      <c r="GV107" s="141"/>
    </row>
    <row r="108" spans="1:204" s="190" customFormat="1" ht="38.25" x14ac:dyDescent="0.2">
      <c r="A108" s="183">
        <v>92</v>
      </c>
      <c r="B108" s="184" t="s">
        <v>296</v>
      </c>
      <c r="C108" s="183" t="s">
        <v>96</v>
      </c>
      <c r="D108" s="183" t="s">
        <v>28</v>
      </c>
      <c r="E108" s="183">
        <v>2</v>
      </c>
      <c r="F108" s="183">
        <v>0</v>
      </c>
      <c r="G108" s="186">
        <v>2</v>
      </c>
      <c r="H108" s="7" t="s">
        <v>22</v>
      </c>
      <c r="I108" s="183" t="s">
        <v>32</v>
      </c>
      <c r="J108" s="184" t="s">
        <v>297</v>
      </c>
      <c r="K108" s="183"/>
      <c r="L108" s="7"/>
      <c r="M108" s="183">
        <v>0</v>
      </c>
      <c r="N108" s="183">
        <v>0</v>
      </c>
      <c r="O108" s="7"/>
      <c r="P108" s="7"/>
      <c r="Q108" s="7"/>
      <c r="R108" s="7" t="s">
        <v>450</v>
      </c>
      <c r="S108" s="123"/>
      <c r="T108" s="123"/>
      <c r="U108" s="123"/>
      <c r="V108" s="123"/>
      <c r="W108" s="188" t="s">
        <v>710</v>
      </c>
      <c r="X108" s="183" t="s">
        <v>461</v>
      </c>
      <c r="Y108" s="183" t="s">
        <v>670</v>
      </c>
      <c r="Z108" s="207" t="s">
        <v>666</v>
      </c>
      <c r="AA108" s="201"/>
      <c r="AB108" s="207"/>
      <c r="AC108" s="201"/>
      <c r="AD108" s="201"/>
      <c r="AE108" s="201"/>
      <c r="AF108" s="7">
        <v>92</v>
      </c>
      <c r="AG108" s="143" t="b">
        <f t="shared" si="1"/>
        <v>1</v>
      </c>
      <c r="AH108" s="20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c r="EX108" s="201"/>
      <c r="EY108" s="201"/>
      <c r="EZ108" s="201"/>
      <c r="FA108" s="201"/>
      <c r="FB108" s="201"/>
      <c r="FC108" s="201"/>
      <c r="FD108" s="201"/>
      <c r="FE108" s="201"/>
      <c r="FF108" s="201"/>
      <c r="FG108" s="201"/>
      <c r="FH108" s="201"/>
      <c r="FI108" s="201"/>
      <c r="FJ108" s="201"/>
      <c r="FK108" s="201"/>
      <c r="FL108" s="201"/>
      <c r="FM108" s="201"/>
      <c r="FN108" s="201"/>
      <c r="FO108" s="201"/>
      <c r="FP108" s="201"/>
      <c r="FQ108" s="201"/>
      <c r="FR108" s="201"/>
      <c r="FS108" s="201"/>
      <c r="FT108" s="201"/>
      <c r="FU108" s="201"/>
      <c r="FV108" s="201"/>
      <c r="FW108" s="201"/>
      <c r="FX108" s="201"/>
      <c r="FY108" s="201"/>
      <c r="FZ108" s="201"/>
      <c r="GA108" s="201"/>
      <c r="GB108" s="201"/>
      <c r="GC108" s="201"/>
      <c r="GD108" s="201"/>
      <c r="GE108" s="201"/>
      <c r="GF108" s="201"/>
      <c r="GG108" s="201"/>
      <c r="GH108" s="201"/>
      <c r="GI108" s="201"/>
      <c r="GJ108" s="201"/>
      <c r="GK108" s="201"/>
      <c r="GL108" s="201"/>
      <c r="GM108" s="201"/>
      <c r="GN108" s="201"/>
      <c r="GO108" s="201"/>
      <c r="GP108" s="201"/>
      <c r="GQ108" s="201"/>
      <c r="GR108" s="201"/>
      <c r="GS108" s="201"/>
      <c r="GT108" s="201"/>
      <c r="GU108" s="201"/>
      <c r="GV108" s="201"/>
    </row>
    <row r="109" spans="1:204" ht="63.75" x14ac:dyDescent="0.2">
      <c r="A109" s="7">
        <v>93</v>
      </c>
      <c r="B109" s="12" t="s">
        <v>298</v>
      </c>
      <c r="C109" s="7" t="s">
        <v>299</v>
      </c>
      <c r="D109" s="7" t="s">
        <v>300</v>
      </c>
      <c r="E109" s="7">
        <v>19.79</v>
      </c>
      <c r="F109" s="7"/>
      <c r="G109" s="7">
        <v>0</v>
      </c>
      <c r="H109" s="7" t="s">
        <v>22</v>
      </c>
      <c r="I109" s="7" t="s">
        <v>109</v>
      </c>
      <c r="J109" s="12" t="s">
        <v>301</v>
      </c>
      <c r="K109" s="7" t="s">
        <v>302</v>
      </c>
      <c r="L109" s="7"/>
      <c r="M109" s="7">
        <v>0</v>
      </c>
      <c r="N109" s="7">
        <v>0</v>
      </c>
      <c r="O109" s="7"/>
      <c r="P109" s="7"/>
      <c r="Q109" s="7"/>
      <c r="R109" s="7" t="s">
        <v>450</v>
      </c>
      <c r="S109" s="122"/>
      <c r="T109" s="122"/>
      <c r="U109" s="122"/>
      <c r="V109" s="122"/>
      <c r="W109" s="5"/>
      <c r="X109" s="158"/>
      <c r="Y109" s="7" t="s">
        <v>670</v>
      </c>
      <c r="Z109" s="122"/>
      <c r="AA109" s="141"/>
      <c r="AB109" s="122"/>
      <c r="AC109" s="141"/>
      <c r="AD109" s="141"/>
      <c r="AE109" s="141"/>
      <c r="AF109" s="7">
        <v>93</v>
      </c>
      <c r="AG109" s="143" t="b">
        <f t="shared" si="1"/>
        <v>1</v>
      </c>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H109" s="141"/>
      <c r="EI109" s="141"/>
      <c r="EJ109" s="141"/>
      <c r="EK109" s="141"/>
      <c r="EL109" s="141"/>
      <c r="EM109" s="141"/>
      <c r="EN109" s="141"/>
      <c r="EO109" s="141"/>
      <c r="EP109" s="141"/>
      <c r="EQ109" s="141"/>
      <c r="ER109" s="141"/>
      <c r="ES109" s="141"/>
      <c r="ET109" s="141"/>
      <c r="EU109" s="141"/>
      <c r="EV109" s="141"/>
      <c r="EW109" s="141"/>
      <c r="EX109" s="141"/>
      <c r="EY109" s="141"/>
      <c r="EZ109" s="141"/>
      <c r="FA109" s="141"/>
      <c r="FB109" s="141"/>
      <c r="FC109" s="141"/>
      <c r="FD109" s="141"/>
      <c r="FE109" s="141"/>
      <c r="FF109" s="141"/>
      <c r="FG109" s="141"/>
      <c r="FH109" s="141"/>
      <c r="FI109" s="141"/>
      <c r="FJ109" s="141"/>
      <c r="FK109" s="141"/>
      <c r="FL109" s="141"/>
      <c r="FM109" s="141"/>
      <c r="FN109" s="141"/>
      <c r="FO109" s="141"/>
      <c r="FP109" s="141"/>
      <c r="FQ109" s="141"/>
      <c r="FR109" s="141"/>
      <c r="FS109" s="141"/>
      <c r="FT109" s="141"/>
      <c r="FU109" s="141"/>
      <c r="FV109" s="141"/>
      <c r="FW109" s="141"/>
      <c r="FX109" s="141"/>
      <c r="FY109" s="141"/>
      <c r="FZ109" s="141"/>
      <c r="GA109" s="141"/>
      <c r="GB109" s="141"/>
      <c r="GC109" s="141"/>
      <c r="GD109" s="141"/>
      <c r="GE109" s="141"/>
      <c r="GF109" s="141"/>
      <c r="GG109" s="141"/>
      <c r="GH109" s="141"/>
      <c r="GI109" s="141"/>
      <c r="GJ109" s="141"/>
      <c r="GK109" s="141"/>
      <c r="GL109" s="141"/>
      <c r="GM109" s="141"/>
      <c r="GN109" s="141"/>
      <c r="GO109" s="141"/>
      <c r="GP109" s="141"/>
      <c r="GQ109" s="141"/>
      <c r="GR109" s="141"/>
      <c r="GS109" s="141"/>
      <c r="GT109" s="141"/>
      <c r="GU109" s="141"/>
      <c r="GV109" s="141"/>
    </row>
    <row r="110" spans="1:204" ht="63.75" x14ac:dyDescent="0.2">
      <c r="A110" s="7">
        <v>94</v>
      </c>
      <c r="B110" s="12" t="s">
        <v>303</v>
      </c>
      <c r="C110" s="7" t="s">
        <v>101</v>
      </c>
      <c r="D110" s="7" t="s">
        <v>304</v>
      </c>
      <c r="E110" s="7">
        <v>1</v>
      </c>
      <c r="F110" s="7"/>
      <c r="G110" s="7">
        <v>0</v>
      </c>
      <c r="H110" s="7" t="s">
        <v>22</v>
      </c>
      <c r="I110" s="7" t="s">
        <v>32</v>
      </c>
      <c r="J110" s="12" t="s">
        <v>305</v>
      </c>
      <c r="K110" s="7" t="s">
        <v>306</v>
      </c>
      <c r="L110" s="7"/>
      <c r="M110" s="7">
        <v>0</v>
      </c>
      <c r="N110" s="7">
        <v>0</v>
      </c>
      <c r="O110" s="7"/>
      <c r="P110" s="7"/>
      <c r="Q110" s="7"/>
      <c r="R110" s="7" t="s">
        <v>450</v>
      </c>
      <c r="S110" s="122"/>
      <c r="T110" s="122"/>
      <c r="U110" s="122"/>
      <c r="V110" s="122"/>
      <c r="W110" s="5"/>
      <c r="X110" s="158"/>
      <c r="Y110" s="7" t="s">
        <v>670</v>
      </c>
      <c r="Z110" s="122"/>
      <c r="AA110" s="141"/>
      <c r="AB110" s="122"/>
      <c r="AC110" s="141"/>
      <c r="AD110" s="141"/>
      <c r="AE110" s="141"/>
      <c r="AF110" s="7">
        <v>94</v>
      </c>
      <c r="AG110" s="143" t="b">
        <f t="shared" si="1"/>
        <v>1</v>
      </c>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1"/>
      <c r="FU110" s="141"/>
      <c r="FV110" s="141"/>
      <c r="FW110" s="141"/>
      <c r="FX110" s="141"/>
      <c r="FY110" s="141"/>
      <c r="FZ110" s="141"/>
      <c r="GA110" s="141"/>
      <c r="GB110" s="141"/>
      <c r="GC110" s="141"/>
      <c r="GD110" s="141"/>
      <c r="GE110" s="141"/>
      <c r="GF110" s="141"/>
      <c r="GG110" s="141"/>
      <c r="GH110" s="141"/>
      <c r="GI110" s="141"/>
      <c r="GJ110" s="141"/>
      <c r="GK110" s="141"/>
      <c r="GL110" s="141"/>
      <c r="GM110" s="141"/>
      <c r="GN110" s="141"/>
      <c r="GO110" s="141"/>
      <c r="GP110" s="141"/>
      <c r="GQ110" s="141"/>
      <c r="GR110" s="141"/>
      <c r="GS110" s="141"/>
      <c r="GT110" s="141"/>
      <c r="GU110" s="141"/>
      <c r="GV110" s="141"/>
    </row>
    <row r="111" spans="1:204" ht="51" x14ac:dyDescent="0.2">
      <c r="A111" s="7">
        <v>95</v>
      </c>
      <c r="B111" s="8" t="s">
        <v>307</v>
      </c>
      <c r="C111" s="14" t="s">
        <v>31</v>
      </c>
      <c r="D111" s="7" t="s">
        <v>20</v>
      </c>
      <c r="E111" s="14">
        <v>1.9</v>
      </c>
      <c r="F111" s="14">
        <v>0</v>
      </c>
      <c r="G111" s="14">
        <v>0</v>
      </c>
      <c r="H111" s="7" t="s">
        <v>22</v>
      </c>
      <c r="I111" s="14" t="s">
        <v>32</v>
      </c>
      <c r="J111" s="12" t="s">
        <v>308</v>
      </c>
      <c r="K111" s="14" t="s">
        <v>261</v>
      </c>
      <c r="L111" s="7"/>
      <c r="M111" s="7">
        <v>0</v>
      </c>
      <c r="N111" s="7">
        <v>0</v>
      </c>
      <c r="O111" s="7"/>
      <c r="P111" s="7"/>
      <c r="Q111" s="7"/>
      <c r="R111" s="7" t="s">
        <v>450</v>
      </c>
      <c r="S111" s="123"/>
      <c r="T111" s="123"/>
      <c r="U111" s="122"/>
      <c r="V111" s="122"/>
      <c r="W111" s="5"/>
      <c r="X111" s="158"/>
      <c r="Y111" s="7" t="s">
        <v>670</v>
      </c>
      <c r="Z111" s="122"/>
      <c r="AA111" s="141"/>
      <c r="AB111" s="122"/>
      <c r="AC111" s="141"/>
      <c r="AD111" s="141"/>
      <c r="AE111" s="141"/>
      <c r="AF111" s="7">
        <v>95</v>
      </c>
      <c r="AG111" s="143" t="b">
        <f t="shared" si="1"/>
        <v>1</v>
      </c>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c r="ES111" s="141"/>
      <c r="ET111" s="141"/>
      <c r="EU111" s="141"/>
      <c r="EV111" s="141"/>
      <c r="EW111" s="141"/>
      <c r="EX111" s="141"/>
      <c r="EY111" s="141"/>
      <c r="EZ111" s="141"/>
      <c r="FA111" s="141"/>
      <c r="FB111" s="141"/>
      <c r="FC111" s="141"/>
      <c r="FD111" s="141"/>
      <c r="FE111" s="141"/>
      <c r="FF111" s="141"/>
      <c r="FG111" s="141"/>
      <c r="FH111" s="141"/>
      <c r="FI111" s="141"/>
      <c r="FJ111" s="141"/>
      <c r="FK111" s="141"/>
      <c r="FL111" s="141"/>
      <c r="FM111" s="141"/>
      <c r="FN111" s="141"/>
      <c r="FO111" s="141"/>
      <c r="FP111" s="141"/>
      <c r="FQ111" s="141"/>
      <c r="FR111" s="141"/>
      <c r="FS111" s="141"/>
      <c r="FT111" s="141"/>
      <c r="FU111" s="141"/>
      <c r="FV111" s="141"/>
      <c r="FW111" s="141"/>
      <c r="FX111" s="141"/>
      <c r="FY111" s="141"/>
      <c r="FZ111" s="141"/>
      <c r="GA111" s="141"/>
      <c r="GB111" s="141"/>
      <c r="GC111" s="141"/>
      <c r="GD111" s="141"/>
      <c r="GE111" s="141"/>
      <c r="GF111" s="141"/>
      <c r="GG111" s="141"/>
      <c r="GH111" s="141"/>
      <c r="GI111" s="141"/>
      <c r="GJ111" s="141"/>
      <c r="GK111" s="141"/>
      <c r="GL111" s="141"/>
      <c r="GM111" s="141"/>
      <c r="GN111" s="141"/>
      <c r="GO111" s="141"/>
      <c r="GP111" s="141"/>
      <c r="GQ111" s="141"/>
      <c r="GR111" s="141"/>
      <c r="GS111" s="141"/>
      <c r="GT111" s="141"/>
      <c r="GU111" s="141"/>
      <c r="GV111" s="141"/>
    </row>
    <row r="112" spans="1:204" ht="46.15" customHeight="1" x14ac:dyDescent="0.2">
      <c r="A112" s="7">
        <v>96</v>
      </c>
      <c r="B112" s="12" t="s">
        <v>309</v>
      </c>
      <c r="C112" s="7" t="s">
        <v>96</v>
      </c>
      <c r="D112" s="7" t="s">
        <v>310</v>
      </c>
      <c r="E112" s="13">
        <v>0.12</v>
      </c>
      <c r="F112" s="13"/>
      <c r="G112" s="9">
        <v>0.12</v>
      </c>
      <c r="H112" s="7" t="s">
        <v>22</v>
      </c>
      <c r="I112" s="7" t="s">
        <v>32</v>
      </c>
      <c r="J112" s="12" t="s">
        <v>311</v>
      </c>
      <c r="K112" s="7"/>
      <c r="L112" s="7"/>
      <c r="M112" s="7">
        <v>0</v>
      </c>
      <c r="N112" s="7" t="s">
        <v>450</v>
      </c>
      <c r="O112" s="7"/>
      <c r="P112" s="7"/>
      <c r="Q112" s="7"/>
      <c r="R112" s="7" t="s">
        <v>450</v>
      </c>
      <c r="S112" s="122"/>
      <c r="T112" s="122"/>
      <c r="U112" s="122"/>
      <c r="V112" s="122"/>
      <c r="W112" s="5"/>
      <c r="X112" s="158"/>
      <c r="Y112" s="7" t="s">
        <v>670</v>
      </c>
      <c r="Z112" s="122"/>
      <c r="AA112" s="141"/>
      <c r="AB112" s="122"/>
      <c r="AC112" s="141"/>
      <c r="AD112" s="141"/>
      <c r="AE112" s="141"/>
      <c r="AF112" s="7">
        <v>96</v>
      </c>
      <c r="AG112" s="143" t="b">
        <f t="shared" si="1"/>
        <v>1</v>
      </c>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1"/>
      <c r="ER112" s="141"/>
      <c r="ES112" s="141"/>
      <c r="ET112" s="141"/>
      <c r="EU112" s="141"/>
      <c r="EV112" s="141"/>
      <c r="EW112" s="141"/>
      <c r="EX112" s="141"/>
      <c r="EY112" s="141"/>
      <c r="EZ112" s="141"/>
      <c r="FA112" s="141"/>
      <c r="FB112" s="141"/>
      <c r="FC112" s="141"/>
      <c r="FD112" s="141"/>
      <c r="FE112" s="141"/>
      <c r="FF112" s="141"/>
      <c r="FG112" s="141"/>
      <c r="FH112" s="141"/>
      <c r="FI112" s="141"/>
      <c r="FJ112" s="141"/>
      <c r="FK112" s="141"/>
      <c r="FL112" s="141"/>
      <c r="FM112" s="141"/>
      <c r="FN112" s="141"/>
      <c r="FO112" s="141"/>
      <c r="FP112" s="141"/>
      <c r="FQ112" s="141"/>
      <c r="FR112" s="141"/>
      <c r="FS112" s="141"/>
      <c r="FT112" s="141"/>
      <c r="FU112" s="141"/>
      <c r="FV112" s="141"/>
      <c r="FW112" s="141"/>
      <c r="FX112" s="141"/>
      <c r="FY112" s="141"/>
      <c r="FZ112" s="141"/>
      <c r="GA112" s="141"/>
      <c r="GB112" s="141"/>
      <c r="GC112" s="141"/>
      <c r="GD112" s="141"/>
      <c r="GE112" s="141"/>
      <c r="GF112" s="141"/>
      <c r="GG112" s="141"/>
      <c r="GH112" s="141"/>
      <c r="GI112" s="141"/>
      <c r="GJ112" s="141"/>
      <c r="GK112" s="141"/>
      <c r="GL112" s="141"/>
      <c r="GM112" s="141"/>
      <c r="GN112" s="141"/>
      <c r="GO112" s="141"/>
      <c r="GP112" s="141"/>
      <c r="GQ112" s="141"/>
      <c r="GR112" s="141"/>
      <c r="GS112" s="141"/>
      <c r="GT112" s="141"/>
      <c r="GU112" s="141"/>
      <c r="GV112" s="141"/>
    </row>
    <row r="113" spans="1:204" ht="162.6" customHeight="1" x14ac:dyDescent="0.2">
      <c r="A113" s="7">
        <v>97</v>
      </c>
      <c r="B113" s="12" t="s">
        <v>312</v>
      </c>
      <c r="C113" s="7" t="s">
        <v>50</v>
      </c>
      <c r="D113" s="7" t="s">
        <v>313</v>
      </c>
      <c r="E113" s="13">
        <v>0.19</v>
      </c>
      <c r="F113" s="13">
        <v>0</v>
      </c>
      <c r="G113" s="9">
        <v>0</v>
      </c>
      <c r="H113" s="7" t="s">
        <v>22</v>
      </c>
      <c r="I113" s="7" t="s">
        <v>314</v>
      </c>
      <c r="J113" s="12" t="s">
        <v>315</v>
      </c>
      <c r="K113" s="7"/>
      <c r="L113" s="7"/>
      <c r="M113" s="7">
        <v>0</v>
      </c>
      <c r="N113" s="7">
        <v>0</v>
      </c>
      <c r="O113" s="7"/>
      <c r="P113" s="7"/>
      <c r="Q113" s="7"/>
      <c r="R113" s="7" t="s">
        <v>450</v>
      </c>
      <c r="S113" s="7"/>
      <c r="T113" s="122"/>
      <c r="U113" s="122"/>
      <c r="V113" s="122"/>
      <c r="W113" s="5"/>
      <c r="X113" s="158"/>
      <c r="Y113" s="7" t="s">
        <v>670</v>
      </c>
      <c r="Z113" s="122"/>
      <c r="AA113" s="141"/>
      <c r="AB113" s="122"/>
      <c r="AC113" s="141"/>
      <c r="AD113" s="141"/>
      <c r="AE113" s="141"/>
      <c r="AF113" s="7">
        <v>97</v>
      </c>
      <c r="AG113" s="143" t="b">
        <f t="shared" si="1"/>
        <v>1</v>
      </c>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1"/>
      <c r="EW113" s="141"/>
      <c r="EX113" s="141"/>
      <c r="EY113" s="141"/>
      <c r="EZ113" s="141"/>
      <c r="FA113" s="141"/>
      <c r="FB113" s="141"/>
      <c r="FC113" s="141"/>
      <c r="FD113" s="141"/>
      <c r="FE113" s="141"/>
      <c r="FF113" s="141"/>
      <c r="FG113" s="141"/>
      <c r="FH113" s="141"/>
      <c r="FI113" s="141"/>
      <c r="FJ113" s="141"/>
      <c r="FK113" s="141"/>
      <c r="FL113" s="141"/>
      <c r="FM113" s="141"/>
      <c r="FN113" s="141"/>
      <c r="FO113" s="141"/>
      <c r="FP113" s="141"/>
      <c r="FQ113" s="141"/>
      <c r="FR113" s="141"/>
      <c r="FS113" s="141"/>
      <c r="FT113" s="141"/>
      <c r="FU113" s="141"/>
      <c r="FV113" s="141"/>
      <c r="FW113" s="141"/>
      <c r="FX113" s="141"/>
      <c r="FY113" s="141"/>
      <c r="FZ113" s="141"/>
      <c r="GA113" s="141"/>
      <c r="GB113" s="141"/>
      <c r="GC113" s="141"/>
      <c r="GD113" s="141"/>
      <c r="GE113" s="141"/>
      <c r="GF113" s="141"/>
      <c r="GG113" s="141"/>
      <c r="GH113" s="141"/>
      <c r="GI113" s="141"/>
      <c r="GJ113" s="141"/>
      <c r="GK113" s="141"/>
      <c r="GL113" s="141"/>
      <c r="GM113" s="141"/>
      <c r="GN113" s="141"/>
      <c r="GO113" s="141"/>
      <c r="GP113" s="141"/>
      <c r="GQ113" s="141"/>
      <c r="GR113" s="141"/>
      <c r="GS113" s="141"/>
      <c r="GT113" s="141"/>
      <c r="GU113" s="141"/>
      <c r="GV113" s="141"/>
    </row>
    <row r="114" spans="1:204" ht="75" customHeight="1" x14ac:dyDescent="0.2">
      <c r="A114" s="7">
        <v>98</v>
      </c>
      <c r="B114" s="12" t="s">
        <v>325</v>
      </c>
      <c r="C114" s="7" t="s">
        <v>326</v>
      </c>
      <c r="D114" s="7" t="s">
        <v>327</v>
      </c>
      <c r="E114" s="7">
        <v>50</v>
      </c>
      <c r="F114" s="7"/>
      <c r="G114" s="7">
        <v>0</v>
      </c>
      <c r="H114" s="7" t="s">
        <v>22</v>
      </c>
      <c r="I114" s="7" t="s">
        <v>328</v>
      </c>
      <c r="J114" s="12" t="s">
        <v>329</v>
      </c>
      <c r="K114" s="7" t="s">
        <v>306</v>
      </c>
      <c r="L114" s="7"/>
      <c r="M114" s="7">
        <v>1</v>
      </c>
      <c r="N114" s="7">
        <v>1</v>
      </c>
      <c r="O114" s="7"/>
      <c r="P114" s="7"/>
      <c r="Q114" s="7"/>
      <c r="R114" s="7" t="s">
        <v>450</v>
      </c>
      <c r="S114" s="122"/>
      <c r="T114" s="122"/>
      <c r="U114" s="122"/>
      <c r="V114" s="122"/>
      <c r="W114" s="5"/>
      <c r="X114" s="158"/>
      <c r="Y114" s="7" t="s">
        <v>670</v>
      </c>
      <c r="Z114" s="122"/>
      <c r="AA114" s="141"/>
      <c r="AB114" s="122"/>
      <c r="AC114" s="141"/>
      <c r="AD114" s="141"/>
      <c r="AE114" s="141"/>
      <c r="AF114" s="7">
        <v>98</v>
      </c>
      <c r="AG114" s="143" t="b">
        <f t="shared" si="1"/>
        <v>1</v>
      </c>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1"/>
      <c r="FU114" s="141"/>
      <c r="FV114" s="141"/>
      <c r="FW114" s="141"/>
      <c r="FX114" s="141"/>
      <c r="FY114" s="141"/>
      <c r="FZ114" s="141"/>
      <c r="GA114" s="141"/>
      <c r="GB114" s="141"/>
      <c r="GC114" s="141"/>
      <c r="GD114" s="141"/>
      <c r="GE114" s="141"/>
      <c r="GF114" s="141"/>
      <c r="GG114" s="141"/>
      <c r="GH114" s="141"/>
      <c r="GI114" s="141"/>
      <c r="GJ114" s="141"/>
      <c r="GK114" s="141"/>
      <c r="GL114" s="141"/>
      <c r="GM114" s="141"/>
      <c r="GN114" s="141"/>
      <c r="GO114" s="141"/>
      <c r="GP114" s="141"/>
      <c r="GQ114" s="141"/>
      <c r="GR114" s="141"/>
      <c r="GS114" s="141"/>
      <c r="GT114" s="141"/>
      <c r="GU114" s="141"/>
      <c r="GV114" s="141"/>
    </row>
    <row r="115" spans="1:204" ht="74.45" customHeight="1" x14ac:dyDescent="0.2">
      <c r="A115" s="7">
        <v>99</v>
      </c>
      <c r="B115" s="12" t="s">
        <v>330</v>
      </c>
      <c r="C115" s="7" t="s">
        <v>319</v>
      </c>
      <c r="D115" s="7" t="s">
        <v>327</v>
      </c>
      <c r="E115" s="7">
        <v>130</v>
      </c>
      <c r="F115" s="7"/>
      <c r="G115" s="7">
        <v>0</v>
      </c>
      <c r="H115" s="7" t="s">
        <v>22</v>
      </c>
      <c r="I115" s="7" t="s">
        <v>328</v>
      </c>
      <c r="J115" s="12" t="s">
        <v>331</v>
      </c>
      <c r="K115" s="7" t="s">
        <v>306</v>
      </c>
      <c r="L115" s="7"/>
      <c r="M115" s="7">
        <v>1</v>
      </c>
      <c r="N115" s="7">
        <v>1</v>
      </c>
      <c r="O115" s="7"/>
      <c r="P115" s="7"/>
      <c r="Q115" s="7"/>
      <c r="R115" s="7" t="s">
        <v>450</v>
      </c>
      <c r="S115" s="122"/>
      <c r="T115" s="122"/>
      <c r="U115" s="122"/>
      <c r="V115" s="122"/>
      <c r="W115" s="5"/>
      <c r="X115" s="158"/>
      <c r="Y115" s="7" t="s">
        <v>670</v>
      </c>
      <c r="Z115" s="122"/>
      <c r="AA115" s="141"/>
      <c r="AB115" s="122"/>
      <c r="AC115" s="141"/>
      <c r="AD115" s="141"/>
      <c r="AE115" s="141"/>
      <c r="AF115" s="7">
        <v>99</v>
      </c>
      <c r="AG115" s="143" t="b">
        <f t="shared" si="1"/>
        <v>1</v>
      </c>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1"/>
      <c r="EW115" s="141"/>
      <c r="EX115" s="141"/>
      <c r="EY115" s="141"/>
      <c r="EZ115" s="141"/>
      <c r="FA115" s="141"/>
      <c r="FB115" s="141"/>
      <c r="FC115" s="141"/>
      <c r="FD115" s="141"/>
      <c r="FE115" s="141"/>
      <c r="FF115" s="141"/>
      <c r="FG115" s="141"/>
      <c r="FH115" s="141"/>
      <c r="FI115" s="141"/>
      <c r="FJ115" s="141"/>
      <c r="FK115" s="141"/>
      <c r="FL115" s="141"/>
      <c r="FM115" s="141"/>
      <c r="FN115" s="141"/>
      <c r="FO115" s="141"/>
      <c r="FP115" s="141"/>
      <c r="FQ115" s="141"/>
      <c r="FR115" s="141"/>
      <c r="FS115" s="141"/>
      <c r="FT115" s="141"/>
      <c r="FU115" s="141"/>
      <c r="FV115" s="141"/>
      <c r="FW115" s="141"/>
      <c r="FX115" s="141"/>
      <c r="FY115" s="141"/>
      <c r="FZ115" s="141"/>
      <c r="GA115" s="141"/>
      <c r="GB115" s="141"/>
      <c r="GC115" s="141"/>
      <c r="GD115" s="141"/>
      <c r="GE115" s="141"/>
      <c r="GF115" s="141"/>
      <c r="GG115" s="141"/>
      <c r="GH115" s="141"/>
      <c r="GI115" s="141"/>
      <c r="GJ115" s="141"/>
      <c r="GK115" s="141"/>
      <c r="GL115" s="141"/>
      <c r="GM115" s="141"/>
      <c r="GN115" s="141"/>
      <c r="GO115" s="141"/>
      <c r="GP115" s="141"/>
      <c r="GQ115" s="141"/>
      <c r="GR115" s="141"/>
      <c r="GS115" s="141"/>
      <c r="GT115" s="141"/>
      <c r="GU115" s="141"/>
      <c r="GV115" s="141"/>
    </row>
    <row r="116" spans="1:204" ht="57" customHeight="1" x14ac:dyDescent="0.2">
      <c r="A116" s="7">
        <v>100</v>
      </c>
      <c r="B116" s="12" t="s">
        <v>332</v>
      </c>
      <c r="C116" s="7" t="s">
        <v>333</v>
      </c>
      <c r="D116" s="7" t="s">
        <v>112</v>
      </c>
      <c r="E116" s="13">
        <v>9.0500000000000007</v>
      </c>
      <c r="F116" s="13">
        <v>9.0500000000000007</v>
      </c>
      <c r="G116" s="9">
        <v>9.0500000000000007</v>
      </c>
      <c r="H116" s="7" t="s">
        <v>22</v>
      </c>
      <c r="I116" s="7" t="s">
        <v>39</v>
      </c>
      <c r="J116" s="12" t="s">
        <v>334</v>
      </c>
      <c r="K116" s="7" t="s">
        <v>335</v>
      </c>
      <c r="L116" s="7"/>
      <c r="M116" s="7">
        <v>0</v>
      </c>
      <c r="N116" s="7">
        <v>0</v>
      </c>
      <c r="O116" s="7"/>
      <c r="P116" s="7"/>
      <c r="Q116" s="7"/>
      <c r="R116" s="7" t="s">
        <v>450</v>
      </c>
      <c r="S116" s="7"/>
      <c r="T116" s="122"/>
      <c r="U116" s="122"/>
      <c r="V116" s="122"/>
      <c r="W116" s="5"/>
      <c r="X116" s="158"/>
      <c r="Y116" s="7" t="s">
        <v>670</v>
      </c>
      <c r="Z116" s="122"/>
      <c r="AA116" s="141"/>
      <c r="AB116" s="122"/>
      <c r="AC116" s="141"/>
      <c r="AD116" s="141"/>
      <c r="AE116" s="141"/>
      <c r="AF116" s="7">
        <v>100</v>
      </c>
      <c r="AG116" s="143" t="b">
        <f t="shared" si="1"/>
        <v>1</v>
      </c>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1"/>
      <c r="ER116" s="141"/>
      <c r="ES116" s="141"/>
      <c r="ET116" s="141"/>
      <c r="EU116" s="141"/>
      <c r="EV116" s="141"/>
      <c r="EW116" s="141"/>
      <c r="EX116" s="141"/>
      <c r="EY116" s="141"/>
      <c r="EZ116" s="141"/>
      <c r="FA116" s="141"/>
      <c r="FB116" s="141"/>
      <c r="FC116" s="141"/>
      <c r="FD116" s="141"/>
      <c r="FE116" s="141"/>
      <c r="FF116" s="141"/>
      <c r="FG116" s="141"/>
      <c r="FH116" s="141"/>
      <c r="FI116" s="141"/>
      <c r="FJ116" s="141"/>
      <c r="FK116" s="141"/>
      <c r="FL116" s="141"/>
      <c r="FM116" s="141"/>
      <c r="FN116" s="141"/>
      <c r="FO116" s="141"/>
      <c r="FP116" s="141"/>
      <c r="FQ116" s="141"/>
      <c r="FR116" s="141"/>
      <c r="FS116" s="141"/>
      <c r="FT116" s="141"/>
      <c r="FU116" s="141"/>
      <c r="FV116" s="141"/>
      <c r="FW116" s="141"/>
      <c r="FX116" s="141"/>
      <c r="FY116" s="141"/>
      <c r="FZ116" s="141"/>
      <c r="GA116" s="141"/>
      <c r="GB116" s="141"/>
      <c r="GC116" s="141"/>
      <c r="GD116" s="141"/>
      <c r="GE116" s="141"/>
      <c r="GF116" s="141"/>
      <c r="GG116" s="141"/>
      <c r="GH116" s="141"/>
      <c r="GI116" s="141"/>
      <c r="GJ116" s="141"/>
      <c r="GK116" s="141"/>
      <c r="GL116" s="141"/>
      <c r="GM116" s="141"/>
      <c r="GN116" s="141"/>
      <c r="GO116" s="141"/>
      <c r="GP116" s="141"/>
      <c r="GQ116" s="141"/>
      <c r="GR116" s="141"/>
      <c r="GS116" s="141"/>
      <c r="GT116" s="141"/>
      <c r="GU116" s="141"/>
      <c r="GV116" s="141"/>
    </row>
    <row r="117" spans="1:204" ht="38.25" x14ac:dyDescent="0.2">
      <c r="A117" s="7">
        <v>101</v>
      </c>
      <c r="B117" s="12" t="s">
        <v>336</v>
      </c>
      <c r="C117" s="7" t="s">
        <v>333</v>
      </c>
      <c r="D117" s="7" t="s">
        <v>112</v>
      </c>
      <c r="E117" s="13">
        <v>20</v>
      </c>
      <c r="F117" s="13">
        <v>20</v>
      </c>
      <c r="G117" s="9">
        <v>9.0500000000000007</v>
      </c>
      <c r="H117" s="7" t="s">
        <v>22</v>
      </c>
      <c r="I117" s="7" t="s">
        <v>39</v>
      </c>
      <c r="J117" s="12" t="s">
        <v>337</v>
      </c>
      <c r="K117" s="7" t="s">
        <v>335</v>
      </c>
      <c r="L117" s="7"/>
      <c r="M117" s="7">
        <v>0</v>
      </c>
      <c r="N117" s="7">
        <v>0</v>
      </c>
      <c r="O117" s="7"/>
      <c r="P117" s="7"/>
      <c r="Q117" s="7"/>
      <c r="R117" s="7" t="s">
        <v>450</v>
      </c>
      <c r="S117" s="7"/>
      <c r="T117" s="122"/>
      <c r="U117" s="122"/>
      <c r="V117" s="122"/>
      <c r="W117" s="5"/>
      <c r="X117" s="158"/>
      <c r="Y117" s="7" t="s">
        <v>670</v>
      </c>
      <c r="Z117" s="122"/>
      <c r="AA117" s="141"/>
      <c r="AB117" s="122"/>
      <c r="AC117" s="141"/>
      <c r="AD117" s="141"/>
      <c r="AE117" s="141"/>
      <c r="AF117" s="7">
        <v>101</v>
      </c>
      <c r="AG117" s="143" t="b">
        <f t="shared" si="1"/>
        <v>1</v>
      </c>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c r="DH117" s="141"/>
      <c r="DI117" s="141"/>
      <c r="DJ117" s="141"/>
      <c r="DK117" s="141"/>
      <c r="DL117" s="141"/>
      <c r="DM117" s="141"/>
      <c r="DN117" s="141"/>
      <c r="DO117" s="141"/>
      <c r="DP117" s="141"/>
      <c r="DQ117" s="141"/>
      <c r="DR117" s="141"/>
      <c r="DS117" s="141"/>
      <c r="DT117" s="141"/>
      <c r="DU117" s="141"/>
      <c r="DV117" s="141"/>
      <c r="DW117" s="141"/>
      <c r="DX117" s="141"/>
      <c r="DY117" s="141"/>
      <c r="DZ117" s="141"/>
      <c r="EA117" s="141"/>
      <c r="EB117" s="141"/>
      <c r="EC117" s="141"/>
      <c r="ED117" s="141"/>
      <c r="EE117" s="141"/>
      <c r="EF117" s="141"/>
      <c r="EG117" s="141"/>
      <c r="EH117" s="141"/>
      <c r="EI117" s="141"/>
      <c r="EJ117" s="141"/>
      <c r="EK117" s="141"/>
      <c r="EL117" s="141"/>
      <c r="EM117" s="141"/>
      <c r="EN117" s="141"/>
      <c r="EO117" s="141"/>
      <c r="EP117" s="141"/>
      <c r="EQ117" s="141"/>
      <c r="ER117" s="141"/>
      <c r="ES117" s="141"/>
      <c r="ET117" s="141"/>
      <c r="EU117" s="141"/>
      <c r="EV117" s="141"/>
      <c r="EW117" s="141"/>
      <c r="EX117" s="141"/>
      <c r="EY117" s="141"/>
      <c r="EZ117" s="141"/>
      <c r="FA117" s="141"/>
      <c r="FB117" s="141"/>
      <c r="FC117" s="141"/>
      <c r="FD117" s="141"/>
      <c r="FE117" s="141"/>
      <c r="FF117" s="141"/>
      <c r="FG117" s="141"/>
      <c r="FH117" s="141"/>
      <c r="FI117" s="141"/>
      <c r="FJ117" s="141"/>
      <c r="FK117" s="141"/>
      <c r="FL117" s="141"/>
      <c r="FM117" s="141"/>
      <c r="FN117" s="141"/>
      <c r="FO117" s="141"/>
      <c r="FP117" s="141"/>
      <c r="FQ117" s="141"/>
      <c r="FR117" s="141"/>
      <c r="FS117" s="141"/>
      <c r="FT117" s="141"/>
      <c r="FU117" s="141"/>
      <c r="FV117" s="141"/>
      <c r="FW117" s="141"/>
      <c r="FX117" s="141"/>
      <c r="FY117" s="141"/>
      <c r="FZ117" s="141"/>
      <c r="GA117" s="141"/>
      <c r="GB117" s="141"/>
      <c r="GC117" s="141"/>
      <c r="GD117" s="141"/>
      <c r="GE117" s="141"/>
      <c r="GF117" s="141"/>
      <c r="GG117" s="141"/>
      <c r="GH117" s="141"/>
      <c r="GI117" s="141"/>
      <c r="GJ117" s="141"/>
      <c r="GK117" s="141"/>
      <c r="GL117" s="141"/>
      <c r="GM117" s="141"/>
      <c r="GN117" s="141"/>
      <c r="GO117" s="141"/>
      <c r="GP117" s="141"/>
      <c r="GQ117" s="141"/>
      <c r="GR117" s="141"/>
      <c r="GS117" s="141"/>
      <c r="GT117" s="141"/>
      <c r="GU117" s="141"/>
      <c r="GV117" s="141"/>
    </row>
    <row r="118" spans="1:204" ht="76.5" x14ac:dyDescent="0.2">
      <c r="A118" s="7">
        <v>102</v>
      </c>
      <c r="B118" s="12" t="s">
        <v>575</v>
      </c>
      <c r="C118" s="7" t="s">
        <v>299</v>
      </c>
      <c r="D118" s="7" t="s">
        <v>576</v>
      </c>
      <c r="E118" s="13">
        <v>38.299999999999997</v>
      </c>
      <c r="F118" s="13">
        <v>37.4</v>
      </c>
      <c r="G118" s="9">
        <v>38.299999999999997</v>
      </c>
      <c r="H118" s="7" t="s">
        <v>22</v>
      </c>
      <c r="I118" s="7" t="s">
        <v>577</v>
      </c>
      <c r="J118" s="12" t="s">
        <v>578</v>
      </c>
      <c r="K118" s="7" t="s">
        <v>335</v>
      </c>
      <c r="L118" s="7"/>
      <c r="M118" s="7">
        <v>0</v>
      </c>
      <c r="N118" s="7">
        <v>0</v>
      </c>
      <c r="O118" s="7"/>
      <c r="P118" s="7"/>
      <c r="Q118" s="7"/>
      <c r="R118" s="7" t="s">
        <v>450</v>
      </c>
      <c r="S118" s="122"/>
      <c r="T118" s="122"/>
      <c r="U118" s="122"/>
      <c r="V118" s="122"/>
      <c r="W118" s="5"/>
      <c r="X118" s="12" t="s">
        <v>579</v>
      </c>
      <c r="Y118" s="7" t="s">
        <v>670</v>
      </c>
      <c r="Z118" s="122"/>
      <c r="AA118" s="141"/>
      <c r="AB118" s="122"/>
      <c r="AC118" s="141"/>
      <c r="AD118" s="141"/>
      <c r="AE118" s="141"/>
      <c r="AF118" s="7">
        <v>102</v>
      </c>
      <c r="AG118" s="143" t="b">
        <f t="shared" si="1"/>
        <v>1</v>
      </c>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1"/>
      <c r="DF118" s="141"/>
      <c r="DG118" s="141"/>
      <c r="DH118" s="141"/>
      <c r="DI118" s="141"/>
      <c r="DJ118" s="141"/>
      <c r="DK118" s="141"/>
      <c r="DL118" s="141"/>
      <c r="DM118" s="141"/>
      <c r="DN118" s="141"/>
      <c r="DO118" s="141"/>
      <c r="DP118" s="141"/>
      <c r="DQ118" s="141"/>
      <c r="DR118" s="141"/>
      <c r="DS118" s="141"/>
      <c r="DT118" s="141"/>
      <c r="DU118" s="141"/>
      <c r="DV118" s="141"/>
      <c r="DW118" s="141"/>
      <c r="DX118" s="141"/>
      <c r="DY118" s="141"/>
      <c r="DZ118" s="141"/>
      <c r="EA118" s="141"/>
      <c r="EB118" s="141"/>
      <c r="EC118" s="141"/>
      <c r="ED118" s="141"/>
      <c r="EE118" s="141"/>
      <c r="EF118" s="141"/>
      <c r="EG118" s="141"/>
      <c r="EH118" s="141"/>
      <c r="EI118" s="141"/>
      <c r="EJ118" s="141"/>
      <c r="EK118" s="141"/>
      <c r="EL118" s="141"/>
      <c r="EM118" s="141"/>
      <c r="EN118" s="141"/>
      <c r="EO118" s="141"/>
      <c r="EP118" s="141"/>
      <c r="EQ118" s="141"/>
      <c r="ER118" s="141"/>
      <c r="ES118" s="141"/>
      <c r="ET118" s="141"/>
      <c r="EU118" s="141"/>
      <c r="EV118" s="141"/>
      <c r="EW118" s="141"/>
      <c r="EX118" s="141"/>
      <c r="EY118" s="141"/>
      <c r="EZ118" s="141"/>
      <c r="FA118" s="141"/>
      <c r="FB118" s="141"/>
      <c r="FC118" s="141"/>
      <c r="FD118" s="141"/>
      <c r="FE118" s="141"/>
      <c r="FF118" s="141"/>
      <c r="FG118" s="141"/>
      <c r="FH118" s="141"/>
      <c r="FI118" s="141"/>
      <c r="FJ118" s="141"/>
      <c r="FK118" s="141"/>
      <c r="FL118" s="141"/>
      <c r="FM118" s="141"/>
      <c r="FN118" s="141"/>
      <c r="FO118" s="141"/>
      <c r="FP118" s="141"/>
      <c r="FQ118" s="141"/>
      <c r="FR118" s="141"/>
      <c r="FS118" s="141"/>
      <c r="FT118" s="141"/>
      <c r="FU118" s="141"/>
      <c r="FV118" s="141"/>
      <c r="FW118" s="141"/>
      <c r="FX118" s="141"/>
      <c r="FY118" s="141"/>
      <c r="FZ118" s="141"/>
      <c r="GA118" s="141"/>
      <c r="GB118" s="141"/>
      <c r="GC118" s="141"/>
      <c r="GD118" s="141"/>
      <c r="GE118" s="141"/>
      <c r="GF118" s="141"/>
      <c r="GG118" s="141"/>
      <c r="GH118" s="141"/>
      <c r="GI118" s="141"/>
      <c r="GJ118" s="141"/>
      <c r="GK118" s="141"/>
      <c r="GL118" s="141"/>
      <c r="GM118" s="141"/>
      <c r="GN118" s="141"/>
      <c r="GO118" s="141"/>
      <c r="GP118" s="141"/>
      <c r="GQ118" s="141"/>
      <c r="GR118" s="141"/>
      <c r="GS118" s="141"/>
      <c r="GT118" s="141"/>
      <c r="GU118" s="141"/>
      <c r="GV118" s="141"/>
    </row>
    <row r="119" spans="1:204" ht="140.25" x14ac:dyDescent="0.2">
      <c r="A119" s="7">
        <v>103</v>
      </c>
      <c r="B119" s="12" t="s">
        <v>338</v>
      </c>
      <c r="C119" s="7" t="s">
        <v>19</v>
      </c>
      <c r="D119" s="7" t="s">
        <v>339</v>
      </c>
      <c r="E119" s="13">
        <v>16</v>
      </c>
      <c r="F119" s="13"/>
      <c r="G119" s="9">
        <v>0</v>
      </c>
      <c r="H119" s="7" t="s">
        <v>22</v>
      </c>
      <c r="I119" s="7" t="s">
        <v>328</v>
      </c>
      <c r="J119" s="12" t="s">
        <v>340</v>
      </c>
      <c r="K119" s="7" t="s">
        <v>723</v>
      </c>
      <c r="L119" s="7"/>
      <c r="M119" s="7">
        <v>1</v>
      </c>
      <c r="N119" s="7">
        <v>1</v>
      </c>
      <c r="O119" s="7"/>
      <c r="P119" s="7"/>
      <c r="Q119" s="7"/>
      <c r="R119" s="7" t="s">
        <v>450</v>
      </c>
      <c r="S119" s="7"/>
      <c r="T119" s="122"/>
      <c r="U119" s="122"/>
      <c r="V119" s="122"/>
      <c r="W119" s="5"/>
      <c r="X119" s="158"/>
      <c r="Y119" s="7" t="s">
        <v>670</v>
      </c>
      <c r="Z119" s="122"/>
      <c r="AA119" s="141"/>
      <c r="AB119" s="122"/>
      <c r="AC119" s="141"/>
      <c r="AD119" s="141"/>
      <c r="AE119" s="141"/>
      <c r="AF119" s="7">
        <v>103</v>
      </c>
      <c r="AG119" s="143" t="b">
        <f t="shared" si="1"/>
        <v>1</v>
      </c>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141"/>
      <c r="CY119" s="141"/>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1"/>
      <c r="EA119" s="141"/>
      <c r="EB119" s="141"/>
      <c r="EC119" s="141"/>
      <c r="ED119" s="141"/>
      <c r="EE119" s="141"/>
      <c r="EF119" s="141"/>
      <c r="EG119" s="141"/>
      <c r="EH119" s="141"/>
      <c r="EI119" s="141"/>
      <c r="EJ119" s="141"/>
      <c r="EK119" s="141"/>
      <c r="EL119" s="141"/>
      <c r="EM119" s="141"/>
      <c r="EN119" s="141"/>
      <c r="EO119" s="141"/>
      <c r="EP119" s="141"/>
      <c r="EQ119" s="141"/>
      <c r="ER119" s="141"/>
      <c r="ES119" s="141"/>
      <c r="ET119" s="141"/>
      <c r="EU119" s="141"/>
      <c r="EV119" s="141"/>
      <c r="EW119" s="141"/>
      <c r="EX119" s="141"/>
      <c r="EY119" s="141"/>
      <c r="EZ119" s="141"/>
      <c r="FA119" s="141"/>
      <c r="FB119" s="141"/>
      <c r="FC119" s="141"/>
      <c r="FD119" s="141"/>
      <c r="FE119" s="141"/>
      <c r="FF119" s="141"/>
      <c r="FG119" s="141"/>
      <c r="FH119" s="141"/>
      <c r="FI119" s="141"/>
      <c r="FJ119" s="141"/>
      <c r="FK119" s="141"/>
      <c r="FL119" s="141"/>
      <c r="FM119" s="141"/>
      <c r="FN119" s="141"/>
      <c r="FO119" s="141"/>
      <c r="FP119" s="141"/>
      <c r="FQ119" s="141"/>
      <c r="FR119" s="141"/>
      <c r="FS119" s="141"/>
      <c r="FT119" s="141"/>
      <c r="FU119" s="141"/>
      <c r="FV119" s="141"/>
      <c r="FW119" s="141"/>
      <c r="FX119" s="141"/>
      <c r="FY119" s="141"/>
      <c r="FZ119" s="141"/>
      <c r="GA119" s="141"/>
      <c r="GB119" s="141"/>
      <c r="GC119" s="141"/>
      <c r="GD119" s="141"/>
      <c r="GE119" s="141"/>
      <c r="GF119" s="141"/>
      <c r="GG119" s="141"/>
      <c r="GH119" s="141"/>
      <c r="GI119" s="141"/>
      <c r="GJ119" s="141"/>
      <c r="GK119" s="141"/>
      <c r="GL119" s="141"/>
      <c r="GM119" s="141"/>
      <c r="GN119" s="141"/>
      <c r="GO119" s="141"/>
      <c r="GP119" s="141"/>
      <c r="GQ119" s="141"/>
      <c r="GR119" s="141"/>
      <c r="GS119" s="141"/>
      <c r="GT119" s="141"/>
      <c r="GU119" s="141"/>
      <c r="GV119" s="141"/>
    </row>
    <row r="120" spans="1:204" ht="76.5" x14ac:dyDescent="0.2">
      <c r="A120" s="7">
        <v>104</v>
      </c>
      <c r="B120" s="12" t="s">
        <v>347</v>
      </c>
      <c r="C120" s="7" t="s">
        <v>101</v>
      </c>
      <c r="D120" s="7" t="s">
        <v>348</v>
      </c>
      <c r="E120" s="13">
        <v>0.12</v>
      </c>
      <c r="F120" s="13"/>
      <c r="G120" s="9">
        <v>0</v>
      </c>
      <c r="H120" s="7" t="s">
        <v>22</v>
      </c>
      <c r="I120" s="7" t="s">
        <v>36</v>
      </c>
      <c r="J120" s="12" t="s">
        <v>349</v>
      </c>
      <c r="K120" s="7" t="s">
        <v>306</v>
      </c>
      <c r="L120" s="7"/>
      <c r="M120" s="7">
        <v>0</v>
      </c>
      <c r="N120" s="7">
        <v>0</v>
      </c>
      <c r="O120" s="7"/>
      <c r="P120" s="7"/>
      <c r="Q120" s="7"/>
      <c r="R120" s="7" t="s">
        <v>450</v>
      </c>
      <c r="S120" s="7"/>
      <c r="T120" s="122"/>
      <c r="U120" s="122"/>
      <c r="V120" s="122"/>
      <c r="W120" s="5"/>
      <c r="X120" s="158"/>
      <c r="Y120" s="7" t="s">
        <v>670</v>
      </c>
      <c r="Z120" s="122"/>
      <c r="AA120" s="141"/>
      <c r="AB120" s="122"/>
      <c r="AC120" s="141"/>
      <c r="AD120" s="141"/>
      <c r="AE120" s="141"/>
      <c r="AF120" s="7">
        <v>104</v>
      </c>
      <c r="AG120" s="143" t="b">
        <f t="shared" si="1"/>
        <v>1</v>
      </c>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1"/>
      <c r="EA120" s="141"/>
      <c r="EB120" s="141"/>
      <c r="EC120" s="141"/>
      <c r="ED120" s="141"/>
      <c r="EE120" s="141"/>
      <c r="EF120" s="141"/>
      <c r="EG120" s="141"/>
      <c r="EH120" s="141"/>
      <c r="EI120" s="141"/>
      <c r="EJ120" s="141"/>
      <c r="EK120" s="141"/>
      <c r="EL120" s="141"/>
      <c r="EM120" s="141"/>
      <c r="EN120" s="141"/>
      <c r="EO120" s="141"/>
      <c r="EP120" s="141"/>
      <c r="EQ120" s="141"/>
      <c r="ER120" s="141"/>
      <c r="ES120" s="141"/>
      <c r="ET120" s="141"/>
      <c r="EU120" s="141"/>
      <c r="EV120" s="141"/>
      <c r="EW120" s="141"/>
      <c r="EX120" s="141"/>
      <c r="EY120" s="141"/>
      <c r="EZ120" s="141"/>
      <c r="FA120" s="141"/>
      <c r="FB120" s="141"/>
      <c r="FC120" s="141"/>
      <c r="FD120" s="141"/>
      <c r="FE120" s="141"/>
      <c r="FF120" s="141"/>
      <c r="FG120" s="141"/>
      <c r="FH120" s="141"/>
      <c r="FI120" s="141"/>
      <c r="FJ120" s="141"/>
      <c r="FK120" s="141"/>
      <c r="FL120" s="141"/>
      <c r="FM120" s="141"/>
      <c r="FN120" s="141"/>
      <c r="FO120" s="141"/>
      <c r="FP120" s="141"/>
      <c r="FQ120" s="141"/>
      <c r="FR120" s="141"/>
      <c r="FS120" s="141"/>
      <c r="FT120" s="141"/>
      <c r="FU120" s="141"/>
      <c r="FV120" s="141"/>
      <c r="FW120" s="141"/>
      <c r="FX120" s="141"/>
      <c r="FY120" s="141"/>
      <c r="FZ120" s="141"/>
      <c r="GA120" s="141"/>
      <c r="GB120" s="141"/>
      <c r="GC120" s="141"/>
      <c r="GD120" s="141"/>
      <c r="GE120" s="141"/>
      <c r="GF120" s="141"/>
      <c r="GG120" s="141"/>
      <c r="GH120" s="141"/>
      <c r="GI120" s="141"/>
      <c r="GJ120" s="141"/>
      <c r="GK120" s="141"/>
      <c r="GL120" s="141"/>
      <c r="GM120" s="141"/>
      <c r="GN120" s="141"/>
      <c r="GO120" s="141"/>
      <c r="GP120" s="141"/>
      <c r="GQ120" s="141"/>
      <c r="GR120" s="141"/>
      <c r="GS120" s="141"/>
      <c r="GT120" s="141"/>
      <c r="GU120" s="141"/>
      <c r="GV120" s="141"/>
    </row>
    <row r="121" spans="1:204" ht="102" x14ac:dyDescent="0.2">
      <c r="A121" s="7">
        <v>105</v>
      </c>
      <c r="B121" s="12" t="s">
        <v>350</v>
      </c>
      <c r="C121" s="7" t="s">
        <v>19</v>
      </c>
      <c r="D121" s="7" t="s">
        <v>351</v>
      </c>
      <c r="E121" s="13">
        <v>85</v>
      </c>
      <c r="F121" s="13"/>
      <c r="G121" s="9">
        <v>0</v>
      </c>
      <c r="H121" s="7" t="s">
        <v>22</v>
      </c>
      <c r="I121" s="7" t="s">
        <v>147</v>
      </c>
      <c r="J121" s="12" t="s">
        <v>352</v>
      </c>
      <c r="K121" s="7" t="s">
        <v>353</v>
      </c>
      <c r="L121" s="7"/>
      <c r="M121" s="7">
        <v>0</v>
      </c>
      <c r="N121" s="7">
        <v>0</v>
      </c>
      <c r="O121" s="7"/>
      <c r="P121" s="7"/>
      <c r="Q121" s="7"/>
      <c r="R121" s="7" t="s">
        <v>450</v>
      </c>
      <c r="S121" s="7"/>
      <c r="T121" s="122"/>
      <c r="U121" s="122"/>
      <c r="V121" s="122"/>
      <c r="W121" s="5"/>
      <c r="X121" s="158"/>
      <c r="Y121" s="7" t="s">
        <v>670</v>
      </c>
      <c r="Z121" s="122"/>
      <c r="AA121" s="141"/>
      <c r="AB121" s="122"/>
      <c r="AC121" s="141"/>
      <c r="AD121" s="141"/>
      <c r="AE121" s="141"/>
      <c r="AF121" s="7">
        <v>105</v>
      </c>
      <c r="AG121" s="143" t="b">
        <f t="shared" si="1"/>
        <v>1</v>
      </c>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c r="DH121" s="141"/>
      <c r="DI121" s="141"/>
      <c r="DJ121" s="141"/>
      <c r="DK121" s="141"/>
      <c r="DL121" s="141"/>
      <c r="DM121" s="141"/>
      <c r="DN121" s="141"/>
      <c r="DO121" s="141"/>
      <c r="DP121" s="141"/>
      <c r="DQ121" s="141"/>
      <c r="DR121" s="141"/>
      <c r="DS121" s="141"/>
      <c r="DT121" s="141"/>
      <c r="DU121" s="141"/>
      <c r="DV121" s="141"/>
      <c r="DW121" s="141"/>
      <c r="DX121" s="141"/>
      <c r="DY121" s="141"/>
      <c r="DZ121" s="141"/>
      <c r="EA121" s="141"/>
      <c r="EB121" s="141"/>
      <c r="EC121" s="141"/>
      <c r="ED121" s="141"/>
      <c r="EE121" s="141"/>
      <c r="EF121" s="141"/>
      <c r="EG121" s="141"/>
      <c r="EH121" s="141"/>
      <c r="EI121" s="141"/>
      <c r="EJ121" s="141"/>
      <c r="EK121" s="141"/>
      <c r="EL121" s="141"/>
      <c r="EM121" s="141"/>
      <c r="EN121" s="141"/>
      <c r="EO121" s="141"/>
      <c r="EP121" s="141"/>
      <c r="EQ121" s="141"/>
      <c r="ER121" s="141"/>
      <c r="ES121" s="141"/>
      <c r="ET121" s="141"/>
      <c r="EU121" s="141"/>
      <c r="EV121" s="141"/>
      <c r="EW121" s="141"/>
      <c r="EX121" s="141"/>
      <c r="EY121" s="141"/>
      <c r="EZ121" s="141"/>
      <c r="FA121" s="141"/>
      <c r="FB121" s="141"/>
      <c r="FC121" s="141"/>
      <c r="FD121" s="141"/>
      <c r="FE121" s="141"/>
      <c r="FF121" s="141"/>
      <c r="FG121" s="141"/>
      <c r="FH121" s="141"/>
      <c r="FI121" s="141"/>
      <c r="FJ121" s="141"/>
      <c r="FK121" s="141"/>
      <c r="FL121" s="141"/>
      <c r="FM121" s="141"/>
      <c r="FN121" s="141"/>
      <c r="FO121" s="141"/>
      <c r="FP121" s="141"/>
      <c r="FQ121" s="141"/>
      <c r="FR121" s="141"/>
      <c r="FS121" s="141"/>
      <c r="FT121" s="141"/>
      <c r="FU121" s="141"/>
      <c r="FV121" s="141"/>
      <c r="FW121" s="141"/>
      <c r="FX121" s="141"/>
      <c r="FY121" s="141"/>
      <c r="FZ121" s="141"/>
      <c r="GA121" s="141"/>
      <c r="GB121" s="141"/>
      <c r="GC121" s="141"/>
      <c r="GD121" s="141"/>
      <c r="GE121" s="141"/>
      <c r="GF121" s="141"/>
      <c r="GG121" s="141"/>
      <c r="GH121" s="141"/>
      <c r="GI121" s="141"/>
      <c r="GJ121" s="141"/>
      <c r="GK121" s="141"/>
      <c r="GL121" s="141"/>
      <c r="GM121" s="141"/>
      <c r="GN121" s="141"/>
      <c r="GO121" s="141"/>
      <c r="GP121" s="141"/>
      <c r="GQ121" s="141"/>
      <c r="GR121" s="141"/>
      <c r="GS121" s="141"/>
      <c r="GT121" s="141"/>
      <c r="GU121" s="141"/>
      <c r="GV121" s="141"/>
    </row>
    <row r="122" spans="1:204" ht="51" x14ac:dyDescent="0.2">
      <c r="A122" s="7">
        <v>106</v>
      </c>
      <c r="B122" s="12" t="s">
        <v>358</v>
      </c>
      <c r="C122" s="7" t="s">
        <v>359</v>
      </c>
      <c r="D122" s="7" t="s">
        <v>360</v>
      </c>
      <c r="E122" s="13">
        <v>24.4</v>
      </c>
      <c r="F122" s="13"/>
      <c r="G122" s="9">
        <v>0</v>
      </c>
      <c r="H122" s="7" t="s">
        <v>22</v>
      </c>
      <c r="I122" s="7" t="s">
        <v>23</v>
      </c>
      <c r="J122" s="12" t="s">
        <v>361</v>
      </c>
      <c r="K122" s="7" t="s">
        <v>362</v>
      </c>
      <c r="L122" s="7"/>
      <c r="M122" s="7">
        <v>0</v>
      </c>
      <c r="N122" s="7">
        <v>0</v>
      </c>
      <c r="O122" s="7"/>
      <c r="P122" s="7"/>
      <c r="Q122" s="7"/>
      <c r="R122" s="7" t="s">
        <v>450</v>
      </c>
      <c r="S122" s="7"/>
      <c r="T122" s="122"/>
      <c r="U122" s="122"/>
      <c r="V122" s="122"/>
      <c r="W122" s="5"/>
      <c r="X122" s="158"/>
      <c r="Y122" s="7" t="s">
        <v>670</v>
      </c>
      <c r="Z122" s="122"/>
      <c r="AA122" s="141"/>
      <c r="AB122" s="122"/>
      <c r="AC122" s="141"/>
      <c r="AD122" s="141"/>
      <c r="AE122" s="141"/>
      <c r="AF122" s="7">
        <v>106</v>
      </c>
      <c r="AG122" s="143" t="b">
        <f t="shared" si="1"/>
        <v>1</v>
      </c>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141"/>
      <c r="CY122" s="141"/>
      <c r="CZ122" s="141"/>
      <c r="DA122" s="141"/>
      <c r="DB122" s="141"/>
      <c r="DC122" s="141"/>
      <c r="DD122" s="141"/>
      <c r="DE122" s="141"/>
      <c r="DF122" s="141"/>
      <c r="DG122" s="141"/>
      <c r="DH122" s="141"/>
      <c r="DI122" s="141"/>
      <c r="DJ122" s="141"/>
      <c r="DK122" s="141"/>
      <c r="DL122" s="141"/>
      <c r="DM122" s="141"/>
      <c r="DN122" s="141"/>
      <c r="DO122" s="141"/>
      <c r="DP122" s="141"/>
      <c r="DQ122" s="141"/>
      <c r="DR122" s="141"/>
      <c r="DS122" s="141"/>
      <c r="DT122" s="141"/>
      <c r="DU122" s="141"/>
      <c r="DV122" s="141"/>
      <c r="DW122" s="141"/>
      <c r="DX122" s="141"/>
      <c r="DY122" s="141"/>
      <c r="DZ122" s="141"/>
      <c r="EA122" s="141"/>
      <c r="EB122" s="141"/>
      <c r="EC122" s="141"/>
      <c r="ED122" s="141"/>
      <c r="EE122" s="141"/>
      <c r="EF122" s="141"/>
      <c r="EG122" s="141"/>
      <c r="EH122" s="141"/>
      <c r="EI122" s="141"/>
      <c r="EJ122" s="141"/>
      <c r="EK122" s="141"/>
      <c r="EL122" s="141"/>
      <c r="EM122" s="141"/>
      <c r="EN122" s="141"/>
      <c r="EO122" s="141"/>
      <c r="EP122" s="141"/>
      <c r="EQ122" s="141"/>
      <c r="ER122" s="141"/>
      <c r="ES122" s="141"/>
      <c r="ET122" s="141"/>
      <c r="EU122" s="141"/>
      <c r="EV122" s="141"/>
      <c r="EW122" s="141"/>
      <c r="EX122" s="141"/>
      <c r="EY122" s="141"/>
      <c r="EZ122" s="141"/>
      <c r="FA122" s="141"/>
      <c r="FB122" s="141"/>
      <c r="FC122" s="141"/>
      <c r="FD122" s="141"/>
      <c r="FE122" s="141"/>
      <c r="FF122" s="141"/>
      <c r="FG122" s="141"/>
      <c r="FH122" s="141"/>
      <c r="FI122" s="141"/>
      <c r="FJ122" s="141"/>
      <c r="FK122" s="141"/>
      <c r="FL122" s="141"/>
      <c r="FM122" s="141"/>
      <c r="FN122" s="141"/>
      <c r="FO122" s="141"/>
      <c r="FP122" s="141"/>
      <c r="FQ122" s="141"/>
      <c r="FR122" s="141"/>
      <c r="FS122" s="141"/>
      <c r="FT122" s="141"/>
      <c r="FU122" s="141"/>
      <c r="FV122" s="141"/>
      <c r="FW122" s="141"/>
      <c r="FX122" s="141"/>
      <c r="FY122" s="141"/>
      <c r="FZ122" s="141"/>
      <c r="GA122" s="141"/>
      <c r="GB122" s="141"/>
      <c r="GC122" s="141"/>
      <c r="GD122" s="141"/>
      <c r="GE122" s="141"/>
      <c r="GF122" s="141"/>
      <c r="GG122" s="141"/>
      <c r="GH122" s="141"/>
      <c r="GI122" s="141"/>
      <c r="GJ122" s="141"/>
      <c r="GK122" s="141"/>
      <c r="GL122" s="141"/>
      <c r="GM122" s="141"/>
      <c r="GN122" s="141"/>
      <c r="GO122" s="141"/>
      <c r="GP122" s="141"/>
      <c r="GQ122" s="141"/>
      <c r="GR122" s="141"/>
      <c r="GS122" s="141"/>
      <c r="GT122" s="141"/>
      <c r="GU122" s="141"/>
      <c r="GV122" s="141"/>
    </row>
    <row r="123" spans="1:204" ht="38.25" x14ac:dyDescent="0.2">
      <c r="A123" s="7">
        <v>107</v>
      </c>
      <c r="B123" s="25" t="s">
        <v>373</v>
      </c>
      <c r="C123" s="7" t="s">
        <v>31</v>
      </c>
      <c r="D123" s="7" t="s">
        <v>162</v>
      </c>
      <c r="E123" s="18">
        <v>0.3</v>
      </c>
      <c r="F123" s="18"/>
      <c r="G123" s="14">
        <v>0.3</v>
      </c>
      <c r="H123" s="7" t="s">
        <v>82</v>
      </c>
      <c r="I123" s="14" t="s">
        <v>374</v>
      </c>
      <c r="J123" s="17" t="s">
        <v>375</v>
      </c>
      <c r="K123" s="7"/>
      <c r="L123" s="7"/>
      <c r="M123" s="124">
        <v>0</v>
      </c>
      <c r="N123" s="124">
        <v>0</v>
      </c>
      <c r="O123" s="124"/>
      <c r="P123" s="124"/>
      <c r="Q123" s="124"/>
      <c r="R123" s="124" t="s">
        <v>450</v>
      </c>
      <c r="S123" s="124"/>
      <c r="T123" s="124"/>
      <c r="U123" s="124"/>
      <c r="V123" s="124"/>
      <c r="W123" s="235" t="s">
        <v>713</v>
      </c>
      <c r="X123" s="124" t="s">
        <v>474</v>
      </c>
      <c r="Y123" s="7" t="s">
        <v>670</v>
      </c>
      <c r="Z123" s="125"/>
      <c r="AB123" s="125"/>
      <c r="AF123" s="7">
        <v>107</v>
      </c>
      <c r="AG123" s="143" t="b">
        <f t="shared" si="1"/>
        <v>1</v>
      </c>
    </row>
    <row r="124" spans="1:204" ht="38.25" x14ac:dyDescent="0.2">
      <c r="A124" s="7">
        <v>108</v>
      </c>
      <c r="B124" s="8" t="s">
        <v>381</v>
      </c>
      <c r="C124" s="14" t="s">
        <v>19</v>
      </c>
      <c r="D124" s="7" t="s">
        <v>20</v>
      </c>
      <c r="E124" s="14">
        <v>0.1</v>
      </c>
      <c r="F124" s="14"/>
      <c r="G124" s="14">
        <v>0</v>
      </c>
      <c r="H124" s="7" t="s">
        <v>22</v>
      </c>
      <c r="I124" s="14" t="s">
        <v>382</v>
      </c>
      <c r="J124" s="12" t="s">
        <v>383</v>
      </c>
      <c r="K124" s="14" t="s">
        <v>378</v>
      </c>
      <c r="L124" s="7"/>
      <c r="M124" s="7">
        <v>0</v>
      </c>
      <c r="N124" s="124">
        <v>0</v>
      </c>
      <c r="O124" s="125"/>
      <c r="P124" s="125"/>
      <c r="Q124" s="125"/>
      <c r="R124" s="124" t="s">
        <v>450</v>
      </c>
      <c r="S124" s="125"/>
      <c r="T124" s="125"/>
      <c r="U124" s="12"/>
      <c r="V124" s="125"/>
      <c r="W124" s="235"/>
      <c r="X124" s="160" t="s">
        <v>610</v>
      </c>
      <c r="Y124" s="7" t="s">
        <v>670</v>
      </c>
      <c r="Z124" s="125"/>
      <c r="AB124" s="125"/>
      <c r="AF124" s="7">
        <v>108</v>
      </c>
      <c r="AG124" s="143" t="b">
        <f t="shared" si="1"/>
        <v>1</v>
      </c>
    </row>
    <row r="125" spans="1:204" s="27" customFormat="1" ht="51" x14ac:dyDescent="0.2">
      <c r="A125" s="7">
        <v>109</v>
      </c>
      <c r="B125" s="29" t="s">
        <v>406</v>
      </c>
      <c r="C125" s="31" t="s">
        <v>19</v>
      </c>
      <c r="D125" s="28" t="s">
        <v>407</v>
      </c>
      <c r="E125" s="31">
        <v>0.48</v>
      </c>
      <c r="F125" s="31"/>
      <c r="G125" s="31">
        <v>0</v>
      </c>
      <c r="H125" s="28" t="s">
        <v>82</v>
      </c>
      <c r="I125" s="28" t="s">
        <v>408</v>
      </c>
      <c r="J125" s="29" t="s">
        <v>409</v>
      </c>
      <c r="K125" s="14"/>
      <c r="L125" s="7"/>
      <c r="M125" s="7">
        <v>0</v>
      </c>
      <c r="N125" s="74">
        <v>0</v>
      </c>
      <c r="O125" s="74"/>
      <c r="P125" s="74"/>
      <c r="Q125" s="74"/>
      <c r="R125" s="74" t="s">
        <v>450</v>
      </c>
      <c r="S125" s="74"/>
      <c r="T125" s="74"/>
      <c r="U125" s="80"/>
      <c r="V125" s="45"/>
      <c r="W125" s="167"/>
      <c r="X125" s="160" t="s">
        <v>610</v>
      </c>
      <c r="Y125" s="7" t="s">
        <v>670</v>
      </c>
      <c r="Z125" s="45"/>
      <c r="AB125" s="45"/>
      <c r="AF125" s="7">
        <v>109</v>
      </c>
      <c r="AG125" s="143" t="b">
        <f t="shared" si="1"/>
        <v>1</v>
      </c>
    </row>
    <row r="126" spans="1:204" s="27" customFormat="1" ht="51" x14ac:dyDescent="0.2">
      <c r="A126" s="7">
        <v>110</v>
      </c>
      <c r="B126" s="29" t="s">
        <v>410</v>
      </c>
      <c r="C126" s="31" t="s">
        <v>31</v>
      </c>
      <c r="D126" s="28" t="s">
        <v>407</v>
      </c>
      <c r="E126" s="31">
        <v>3.4</v>
      </c>
      <c r="F126" s="31"/>
      <c r="G126" s="31">
        <v>0</v>
      </c>
      <c r="H126" s="28" t="s">
        <v>82</v>
      </c>
      <c r="I126" s="28" t="s">
        <v>408</v>
      </c>
      <c r="J126" s="29" t="s">
        <v>411</v>
      </c>
      <c r="K126" s="14"/>
      <c r="L126" s="7"/>
      <c r="M126" s="7">
        <v>0</v>
      </c>
      <c r="N126" s="74">
        <v>0</v>
      </c>
      <c r="O126" s="74"/>
      <c r="P126" s="74"/>
      <c r="Q126" s="74"/>
      <c r="R126" s="74" t="s">
        <v>450</v>
      </c>
      <c r="S126" s="74"/>
      <c r="T126" s="74"/>
      <c r="U126" s="80"/>
      <c r="V126" s="45"/>
      <c r="W126" s="167"/>
      <c r="X126" s="160" t="s">
        <v>610</v>
      </c>
      <c r="Y126" s="7" t="s">
        <v>670</v>
      </c>
      <c r="Z126" s="45"/>
      <c r="AB126" s="45"/>
      <c r="AF126" s="7">
        <v>110</v>
      </c>
      <c r="AG126" s="143" t="b">
        <f t="shared" si="1"/>
        <v>1</v>
      </c>
    </row>
    <row r="127" spans="1:204" s="27" customFormat="1" ht="38.25" x14ac:dyDescent="0.2">
      <c r="A127" s="7">
        <v>111</v>
      </c>
      <c r="B127" s="29" t="s">
        <v>412</v>
      </c>
      <c r="C127" s="31" t="s">
        <v>101</v>
      </c>
      <c r="D127" s="28" t="s">
        <v>413</v>
      </c>
      <c r="E127" s="32">
        <v>0.7</v>
      </c>
      <c r="F127" s="32"/>
      <c r="G127" s="32"/>
      <c r="H127" s="28" t="s">
        <v>82</v>
      </c>
      <c r="I127" s="28" t="s">
        <v>414</v>
      </c>
      <c r="J127" s="29" t="s">
        <v>415</v>
      </c>
      <c r="K127" s="14"/>
      <c r="L127" s="7"/>
      <c r="M127" s="7">
        <v>0</v>
      </c>
      <c r="N127" s="74">
        <v>0</v>
      </c>
      <c r="O127" s="74"/>
      <c r="P127" s="74"/>
      <c r="Q127" s="74"/>
      <c r="R127" s="74" t="s">
        <v>450</v>
      </c>
      <c r="S127" s="74"/>
      <c r="T127" s="45"/>
      <c r="U127" s="45"/>
      <c r="V127" s="45"/>
      <c r="W127" s="167"/>
      <c r="X127" s="79"/>
      <c r="Y127" s="7" t="s">
        <v>670</v>
      </c>
      <c r="Z127" s="45"/>
      <c r="AB127" s="45"/>
      <c r="AF127" s="7">
        <v>111</v>
      </c>
      <c r="AG127" s="143" t="b">
        <f t="shared" si="1"/>
        <v>1</v>
      </c>
    </row>
    <row r="128" spans="1:204" ht="27" customHeight="1" x14ac:dyDescent="0.2">
      <c r="A128" s="153" t="s">
        <v>257</v>
      </c>
      <c r="B128" s="154" t="s">
        <v>647</v>
      </c>
      <c r="C128" s="154"/>
      <c r="D128" s="154"/>
      <c r="E128" s="154"/>
      <c r="F128" s="154"/>
      <c r="G128" s="154"/>
      <c r="H128" s="154"/>
      <c r="I128" s="154"/>
      <c r="J128" s="154"/>
      <c r="K128" s="154"/>
      <c r="L128" s="125"/>
      <c r="M128" s="125"/>
      <c r="N128" s="125"/>
      <c r="O128" s="125"/>
      <c r="P128" s="125"/>
      <c r="Q128" s="125"/>
      <c r="R128" s="125"/>
      <c r="S128" s="125"/>
      <c r="T128" s="125"/>
      <c r="U128" s="125"/>
      <c r="V128" s="125"/>
      <c r="W128" s="235"/>
      <c r="X128" s="155"/>
      <c r="Y128" s="124"/>
      <c r="Z128" s="125"/>
      <c r="AB128" s="125"/>
      <c r="AF128" s="174" t="s">
        <v>257</v>
      </c>
      <c r="AG128" s="143" t="b">
        <f t="shared" si="1"/>
        <v>1</v>
      </c>
    </row>
    <row r="129" spans="1:73" ht="22.15" customHeight="1" x14ac:dyDescent="0.2">
      <c r="A129" s="153" t="s">
        <v>14</v>
      </c>
      <c r="B129" s="154" t="s">
        <v>648</v>
      </c>
      <c r="C129" s="154"/>
      <c r="D129" s="154"/>
      <c r="E129" s="154"/>
      <c r="F129" s="154"/>
      <c r="G129" s="154"/>
      <c r="H129" s="154"/>
      <c r="I129" s="154"/>
      <c r="J129" s="154"/>
      <c r="K129" s="154"/>
      <c r="L129" s="125"/>
      <c r="M129" s="125"/>
      <c r="N129" s="125"/>
      <c r="O129" s="125"/>
      <c r="P129" s="125"/>
      <c r="Q129" s="125"/>
      <c r="R129" s="125"/>
      <c r="S129" s="125"/>
      <c r="T129" s="125"/>
      <c r="U129" s="125"/>
      <c r="V129" s="125"/>
      <c r="W129" s="235"/>
      <c r="X129" s="155"/>
      <c r="Y129" s="124"/>
      <c r="Z129" s="125"/>
      <c r="AB129" s="125"/>
      <c r="AF129" s="244" t="s">
        <v>14</v>
      </c>
      <c r="AG129" s="143" t="b">
        <f t="shared" si="1"/>
        <v>1</v>
      </c>
    </row>
    <row r="130" spans="1:73" s="27" customFormat="1" ht="51" x14ac:dyDescent="0.2">
      <c r="A130" s="7">
        <v>112</v>
      </c>
      <c r="B130" s="29" t="s">
        <v>516</v>
      </c>
      <c r="C130" s="31" t="s">
        <v>50</v>
      </c>
      <c r="D130" s="28" t="s">
        <v>81</v>
      </c>
      <c r="E130" s="32">
        <v>1.4</v>
      </c>
      <c r="F130" s="32">
        <v>1</v>
      </c>
      <c r="G130" s="32">
        <v>1.4</v>
      </c>
      <c r="H130" s="28" t="s">
        <v>82</v>
      </c>
      <c r="I130" s="28" t="s">
        <v>193</v>
      </c>
      <c r="J130" s="29" t="s">
        <v>523</v>
      </c>
      <c r="K130" s="14"/>
      <c r="L130" s="7"/>
      <c r="M130" s="7"/>
      <c r="N130" s="74"/>
      <c r="O130" s="74"/>
      <c r="P130" s="74"/>
      <c r="Q130" s="74"/>
      <c r="R130" s="74"/>
      <c r="S130" s="74"/>
      <c r="T130" s="45"/>
      <c r="U130" s="45"/>
      <c r="V130" s="45"/>
      <c r="W130" s="167"/>
      <c r="X130" s="79"/>
      <c r="Y130" s="7" t="s">
        <v>668</v>
      </c>
      <c r="Z130" s="45"/>
      <c r="AB130" s="45"/>
      <c r="AF130" s="246">
        <v>112</v>
      </c>
      <c r="AG130" s="143" t="b">
        <f t="shared" si="1"/>
        <v>1</v>
      </c>
    </row>
    <row r="131" spans="1:73" s="27" customFormat="1" ht="51" x14ac:dyDescent="0.2">
      <c r="A131" s="7">
        <v>113</v>
      </c>
      <c r="B131" s="29" t="s">
        <v>517</v>
      </c>
      <c r="C131" s="31" t="s">
        <v>50</v>
      </c>
      <c r="D131" s="28" t="s">
        <v>81</v>
      </c>
      <c r="E131" s="32">
        <v>1.6</v>
      </c>
      <c r="F131" s="32">
        <v>1.6</v>
      </c>
      <c r="G131" s="32">
        <v>1.6</v>
      </c>
      <c r="H131" s="28" t="s">
        <v>82</v>
      </c>
      <c r="I131" s="28" t="s">
        <v>88</v>
      </c>
      <c r="J131" s="29" t="s">
        <v>524</v>
      </c>
      <c r="K131" s="14"/>
      <c r="L131" s="7"/>
      <c r="M131" s="7"/>
      <c r="N131" s="74"/>
      <c r="O131" s="74"/>
      <c r="P131" s="74"/>
      <c r="Q131" s="74"/>
      <c r="R131" s="74"/>
      <c r="S131" s="74"/>
      <c r="T131" s="45"/>
      <c r="U131" s="45"/>
      <c r="V131" s="45"/>
      <c r="W131" s="167"/>
      <c r="X131" s="79"/>
      <c r="Y131" s="7" t="s">
        <v>668</v>
      </c>
      <c r="Z131" s="45"/>
      <c r="AB131" s="45"/>
      <c r="AF131" s="246">
        <v>113</v>
      </c>
      <c r="AG131" s="143" t="b">
        <f t="shared" si="1"/>
        <v>1</v>
      </c>
    </row>
    <row r="132" spans="1:73" s="27" customFormat="1" ht="51" x14ac:dyDescent="0.2">
      <c r="A132" s="7">
        <v>114</v>
      </c>
      <c r="B132" s="29" t="s">
        <v>518</v>
      </c>
      <c r="C132" s="31" t="s">
        <v>50</v>
      </c>
      <c r="D132" s="28" t="s">
        <v>81</v>
      </c>
      <c r="E132" s="32">
        <v>0.52</v>
      </c>
      <c r="F132" s="32">
        <v>0.32</v>
      </c>
      <c r="G132" s="32">
        <v>0.32</v>
      </c>
      <c r="H132" s="28" t="s">
        <v>82</v>
      </c>
      <c r="I132" s="28" t="s">
        <v>106</v>
      </c>
      <c r="J132" s="29" t="s">
        <v>525</v>
      </c>
      <c r="K132" s="14"/>
      <c r="L132" s="7"/>
      <c r="M132" s="7"/>
      <c r="N132" s="74"/>
      <c r="O132" s="74"/>
      <c r="P132" s="74"/>
      <c r="Q132" s="74"/>
      <c r="R132" s="74"/>
      <c r="S132" s="74"/>
      <c r="T132" s="45"/>
      <c r="U132" s="45"/>
      <c r="V132" s="45"/>
      <c r="W132" s="167"/>
      <c r="X132" s="79"/>
      <c r="Y132" s="7" t="s">
        <v>668</v>
      </c>
      <c r="Z132" s="45"/>
      <c r="AB132" s="45"/>
      <c r="AF132" s="246">
        <v>114</v>
      </c>
      <c r="AG132" s="143" t="b">
        <f t="shared" si="1"/>
        <v>1</v>
      </c>
    </row>
    <row r="133" spans="1:73" s="27" customFormat="1" ht="51" x14ac:dyDescent="0.2">
      <c r="A133" s="7">
        <v>115</v>
      </c>
      <c r="B133" s="29" t="s">
        <v>519</v>
      </c>
      <c r="C133" s="31" t="s">
        <v>50</v>
      </c>
      <c r="D133" s="28" t="s">
        <v>81</v>
      </c>
      <c r="E133" s="32">
        <v>0.98</v>
      </c>
      <c r="F133" s="32">
        <v>0.98</v>
      </c>
      <c r="G133" s="32">
        <v>0.98</v>
      </c>
      <c r="H133" s="28" t="s">
        <v>82</v>
      </c>
      <c r="I133" s="28" t="s">
        <v>219</v>
      </c>
      <c r="J133" s="29" t="s">
        <v>525</v>
      </c>
      <c r="K133" s="14"/>
      <c r="L133" s="7"/>
      <c r="M133" s="7"/>
      <c r="N133" s="74"/>
      <c r="O133" s="74"/>
      <c r="P133" s="74"/>
      <c r="Q133" s="74"/>
      <c r="R133" s="74"/>
      <c r="S133" s="74"/>
      <c r="T133" s="45"/>
      <c r="U133" s="45"/>
      <c r="V133" s="45"/>
      <c r="W133" s="167"/>
      <c r="X133" s="79"/>
      <c r="Y133" s="7" t="s">
        <v>668</v>
      </c>
      <c r="Z133" s="45"/>
      <c r="AB133" s="45"/>
      <c r="AF133" s="246">
        <v>115</v>
      </c>
      <c r="AG133" s="143" t="b">
        <f t="shared" si="1"/>
        <v>1</v>
      </c>
    </row>
    <row r="134" spans="1:73" s="27" customFormat="1" ht="51" x14ac:dyDescent="0.2">
      <c r="A134" s="7">
        <v>116</v>
      </c>
      <c r="B134" s="29" t="s">
        <v>520</v>
      </c>
      <c r="C134" s="31" t="s">
        <v>50</v>
      </c>
      <c r="D134" s="28" t="s">
        <v>81</v>
      </c>
      <c r="E134" s="32">
        <v>0.85</v>
      </c>
      <c r="F134" s="32">
        <v>0.7</v>
      </c>
      <c r="G134" s="32">
        <v>0.7</v>
      </c>
      <c r="H134" s="28" t="s">
        <v>82</v>
      </c>
      <c r="I134" s="28" t="s">
        <v>526</v>
      </c>
      <c r="J134" s="29" t="s">
        <v>527</v>
      </c>
      <c r="K134" s="14"/>
      <c r="L134" s="7"/>
      <c r="M134" s="7"/>
      <c r="N134" s="74"/>
      <c r="O134" s="74"/>
      <c r="P134" s="74"/>
      <c r="Q134" s="74"/>
      <c r="R134" s="74"/>
      <c r="S134" s="74"/>
      <c r="T134" s="45"/>
      <c r="U134" s="45"/>
      <c r="V134" s="45"/>
      <c r="W134" s="167"/>
      <c r="X134" s="79"/>
      <c r="Y134" s="7" t="s">
        <v>668</v>
      </c>
      <c r="Z134" s="45"/>
      <c r="AB134" s="45"/>
      <c r="AF134" s="246">
        <v>116</v>
      </c>
      <c r="AG134" s="143" t="b">
        <f t="shared" si="1"/>
        <v>1</v>
      </c>
    </row>
    <row r="135" spans="1:73" s="27" customFormat="1" ht="51" x14ac:dyDescent="0.2">
      <c r="A135" s="7">
        <v>117</v>
      </c>
      <c r="B135" s="29" t="s">
        <v>521</v>
      </c>
      <c r="C135" s="31" t="s">
        <v>50</v>
      </c>
      <c r="D135" s="28" t="s">
        <v>81</v>
      </c>
      <c r="E135" s="32">
        <v>0.9</v>
      </c>
      <c r="F135" s="32">
        <v>0.9</v>
      </c>
      <c r="G135" s="32">
        <v>0.9</v>
      </c>
      <c r="H135" s="28" t="s">
        <v>82</v>
      </c>
      <c r="I135" s="28" t="s">
        <v>528</v>
      </c>
      <c r="J135" s="29" t="s">
        <v>527</v>
      </c>
      <c r="K135" s="14"/>
      <c r="L135" s="7"/>
      <c r="M135" s="7"/>
      <c r="N135" s="74"/>
      <c r="O135" s="74"/>
      <c r="P135" s="74"/>
      <c r="Q135" s="74"/>
      <c r="R135" s="74"/>
      <c r="S135" s="74"/>
      <c r="T135" s="45"/>
      <c r="U135" s="45"/>
      <c r="V135" s="45"/>
      <c r="W135" s="167"/>
      <c r="X135" s="79"/>
      <c r="Y135" s="7" t="s">
        <v>668</v>
      </c>
      <c r="Z135" s="45"/>
      <c r="AB135" s="45"/>
      <c r="AF135" s="246">
        <v>117</v>
      </c>
      <c r="AG135" s="143" t="b">
        <f t="shared" si="1"/>
        <v>1</v>
      </c>
    </row>
    <row r="136" spans="1:73" s="219" customFormat="1" ht="38.25" x14ac:dyDescent="0.2">
      <c r="A136" s="183">
        <v>118</v>
      </c>
      <c r="B136" s="213" t="s">
        <v>522</v>
      </c>
      <c r="C136" s="215" t="s">
        <v>50</v>
      </c>
      <c r="D136" s="212" t="s">
        <v>81</v>
      </c>
      <c r="E136" s="216">
        <v>0.7</v>
      </c>
      <c r="F136" s="216">
        <v>0</v>
      </c>
      <c r="G136" s="216">
        <v>0.7</v>
      </c>
      <c r="H136" s="28" t="s">
        <v>82</v>
      </c>
      <c r="I136" s="212" t="s">
        <v>51</v>
      </c>
      <c r="J136" s="213" t="s">
        <v>529</v>
      </c>
      <c r="K136" s="192"/>
      <c r="L136" s="7"/>
      <c r="M136" s="183"/>
      <c r="N136" s="217"/>
      <c r="O136" s="74"/>
      <c r="P136" s="74"/>
      <c r="Q136" s="74"/>
      <c r="R136" s="74"/>
      <c r="S136" s="74"/>
      <c r="T136" s="45"/>
      <c r="U136" s="45"/>
      <c r="V136" s="45"/>
      <c r="W136" s="242" t="s">
        <v>710</v>
      </c>
      <c r="X136" s="221"/>
      <c r="Y136" s="188" t="s">
        <v>669</v>
      </c>
      <c r="Z136" s="220"/>
      <c r="AB136" s="220"/>
      <c r="AF136" s="183">
        <v>118</v>
      </c>
      <c r="AG136" s="143" t="b">
        <f t="shared" ref="AG136:AG165" si="2">AF136=A136</f>
        <v>1</v>
      </c>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row>
    <row r="137" spans="1:73" s="219" customFormat="1" ht="38.25" x14ac:dyDescent="0.2">
      <c r="A137" s="183">
        <v>119</v>
      </c>
      <c r="B137" s="213" t="s">
        <v>530</v>
      </c>
      <c r="C137" s="215" t="s">
        <v>19</v>
      </c>
      <c r="D137" s="212" t="s">
        <v>531</v>
      </c>
      <c r="E137" s="216">
        <v>3.5</v>
      </c>
      <c r="F137" s="216"/>
      <c r="G137" s="216">
        <v>3.5</v>
      </c>
      <c r="H137" s="28" t="s">
        <v>82</v>
      </c>
      <c r="I137" s="212" t="s">
        <v>23</v>
      </c>
      <c r="J137" s="213" t="s">
        <v>532</v>
      </c>
      <c r="K137" s="192"/>
      <c r="L137" s="7"/>
      <c r="M137" s="183"/>
      <c r="N137" s="217"/>
      <c r="O137" s="74"/>
      <c r="P137" s="74"/>
      <c r="Q137" s="74"/>
      <c r="R137" s="74"/>
      <c r="S137" s="74"/>
      <c r="T137" s="45"/>
      <c r="U137" s="45"/>
      <c r="V137" s="45"/>
      <c r="W137" s="242" t="s">
        <v>710</v>
      </c>
      <c r="X137" s="221"/>
      <c r="Y137" s="188" t="s">
        <v>669</v>
      </c>
      <c r="Z137" s="220"/>
      <c r="AB137" s="220"/>
      <c r="AF137" s="183">
        <v>119</v>
      </c>
      <c r="AG137" s="143" t="b">
        <f t="shared" si="2"/>
        <v>1</v>
      </c>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row>
    <row r="138" spans="1:73" s="219" customFormat="1" ht="38.25" x14ac:dyDescent="0.2">
      <c r="A138" s="183">
        <v>120</v>
      </c>
      <c r="B138" s="213" t="s">
        <v>533</v>
      </c>
      <c r="C138" s="215" t="s">
        <v>19</v>
      </c>
      <c r="D138" s="212" t="s">
        <v>531</v>
      </c>
      <c r="E138" s="216">
        <v>0.1</v>
      </c>
      <c r="F138" s="216"/>
      <c r="G138" s="216">
        <v>0.1</v>
      </c>
      <c r="H138" s="28" t="s">
        <v>82</v>
      </c>
      <c r="I138" s="212" t="s">
        <v>534</v>
      </c>
      <c r="J138" s="213" t="s">
        <v>535</v>
      </c>
      <c r="K138" s="192"/>
      <c r="L138" s="7"/>
      <c r="M138" s="183"/>
      <c r="N138" s="217"/>
      <c r="O138" s="74"/>
      <c r="P138" s="74"/>
      <c r="Q138" s="74"/>
      <c r="R138" s="74"/>
      <c r="S138" s="74"/>
      <c r="T138" s="45"/>
      <c r="U138" s="45"/>
      <c r="V138" s="45"/>
      <c r="W138" s="242" t="s">
        <v>710</v>
      </c>
      <c r="X138" s="221"/>
      <c r="Y138" s="188" t="s">
        <v>669</v>
      </c>
      <c r="Z138" s="220"/>
      <c r="AB138" s="220"/>
      <c r="AF138" s="183">
        <v>120</v>
      </c>
      <c r="AG138" s="143" t="b">
        <f t="shared" si="2"/>
        <v>1</v>
      </c>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row>
    <row r="139" spans="1:73" s="219" customFormat="1" ht="38.25" x14ac:dyDescent="0.2">
      <c r="A139" s="183">
        <v>121</v>
      </c>
      <c r="B139" s="213" t="s">
        <v>536</v>
      </c>
      <c r="C139" s="215" t="s">
        <v>19</v>
      </c>
      <c r="D139" s="212" t="s">
        <v>531</v>
      </c>
      <c r="E139" s="216">
        <v>0.15</v>
      </c>
      <c r="F139" s="216"/>
      <c r="G139" s="216">
        <v>0.15</v>
      </c>
      <c r="H139" s="28" t="s">
        <v>82</v>
      </c>
      <c r="I139" s="212" t="s">
        <v>75</v>
      </c>
      <c r="J139" s="213" t="s">
        <v>535</v>
      </c>
      <c r="K139" s="192"/>
      <c r="L139" s="7"/>
      <c r="M139" s="183"/>
      <c r="N139" s="217"/>
      <c r="O139" s="74"/>
      <c r="P139" s="74"/>
      <c r="Q139" s="74"/>
      <c r="R139" s="74"/>
      <c r="S139" s="74"/>
      <c r="T139" s="45"/>
      <c r="U139" s="45"/>
      <c r="V139" s="45"/>
      <c r="W139" s="242" t="s">
        <v>710</v>
      </c>
      <c r="X139" s="221"/>
      <c r="Y139" s="188" t="s">
        <v>669</v>
      </c>
      <c r="Z139" s="220"/>
      <c r="AB139" s="220"/>
      <c r="AF139" s="183">
        <v>121</v>
      </c>
      <c r="AG139" s="143" t="b">
        <f t="shared" si="2"/>
        <v>1</v>
      </c>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row>
    <row r="140" spans="1:73" s="219" customFormat="1" ht="38.25" x14ac:dyDescent="0.2">
      <c r="A140" s="183">
        <v>122</v>
      </c>
      <c r="B140" s="213" t="s">
        <v>537</v>
      </c>
      <c r="C140" s="215" t="s">
        <v>19</v>
      </c>
      <c r="D140" s="212" t="s">
        <v>531</v>
      </c>
      <c r="E140" s="216">
        <v>0.3</v>
      </c>
      <c r="F140" s="216"/>
      <c r="G140" s="216">
        <v>0.3</v>
      </c>
      <c r="H140" s="28" t="s">
        <v>82</v>
      </c>
      <c r="I140" s="212" t="s">
        <v>23</v>
      </c>
      <c r="J140" s="213" t="s">
        <v>535</v>
      </c>
      <c r="K140" s="192"/>
      <c r="L140" s="7"/>
      <c r="M140" s="183"/>
      <c r="N140" s="217"/>
      <c r="O140" s="74"/>
      <c r="P140" s="74"/>
      <c r="Q140" s="74"/>
      <c r="R140" s="74"/>
      <c r="S140" s="74"/>
      <c r="T140" s="45"/>
      <c r="U140" s="45"/>
      <c r="V140" s="45"/>
      <c r="W140" s="242" t="s">
        <v>710</v>
      </c>
      <c r="X140" s="221"/>
      <c r="Y140" s="188" t="s">
        <v>669</v>
      </c>
      <c r="Z140" s="220"/>
      <c r="AB140" s="220"/>
      <c r="AF140" s="183">
        <v>122</v>
      </c>
      <c r="AG140" s="143" t="b">
        <f t="shared" si="2"/>
        <v>1</v>
      </c>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row>
    <row r="141" spans="1:73" s="219" customFormat="1" ht="38.25" x14ac:dyDescent="0.2">
      <c r="A141" s="183">
        <v>123</v>
      </c>
      <c r="B141" s="213" t="s">
        <v>538</v>
      </c>
      <c r="C141" s="215" t="s">
        <v>19</v>
      </c>
      <c r="D141" s="212" t="s">
        <v>531</v>
      </c>
      <c r="E141" s="216">
        <v>1.4999999999999999E-2</v>
      </c>
      <c r="F141" s="216"/>
      <c r="G141" s="216">
        <v>1.4999999999999999E-2</v>
      </c>
      <c r="H141" s="28" t="s">
        <v>82</v>
      </c>
      <c r="I141" s="212" t="s">
        <v>539</v>
      </c>
      <c r="J141" s="213" t="s">
        <v>535</v>
      </c>
      <c r="K141" s="192"/>
      <c r="L141" s="7"/>
      <c r="M141" s="183"/>
      <c r="N141" s="217"/>
      <c r="O141" s="74"/>
      <c r="P141" s="74"/>
      <c r="Q141" s="74"/>
      <c r="R141" s="74"/>
      <c r="S141" s="74"/>
      <c r="T141" s="45"/>
      <c r="U141" s="45"/>
      <c r="V141" s="45"/>
      <c r="W141" s="242" t="s">
        <v>710</v>
      </c>
      <c r="X141" s="221"/>
      <c r="Y141" s="188" t="s">
        <v>669</v>
      </c>
      <c r="Z141" s="220"/>
      <c r="AB141" s="220"/>
      <c r="AF141" s="183">
        <v>123</v>
      </c>
      <c r="AG141" s="143" t="b">
        <f t="shared" si="2"/>
        <v>1</v>
      </c>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row>
    <row r="142" spans="1:73" s="219" customFormat="1" ht="38.25" x14ac:dyDescent="0.2">
      <c r="A142" s="183">
        <v>124</v>
      </c>
      <c r="B142" s="213" t="s">
        <v>540</v>
      </c>
      <c r="C142" s="215" t="s">
        <v>19</v>
      </c>
      <c r="D142" s="212" t="s">
        <v>531</v>
      </c>
      <c r="E142" s="216">
        <v>0.35</v>
      </c>
      <c r="F142" s="216"/>
      <c r="G142" s="216">
        <v>0.35</v>
      </c>
      <c r="H142" s="28" t="s">
        <v>82</v>
      </c>
      <c r="I142" s="212" t="s">
        <v>72</v>
      </c>
      <c r="J142" s="213" t="s">
        <v>535</v>
      </c>
      <c r="K142" s="192"/>
      <c r="L142" s="7"/>
      <c r="M142" s="183"/>
      <c r="N142" s="217"/>
      <c r="O142" s="74"/>
      <c r="P142" s="74"/>
      <c r="Q142" s="74"/>
      <c r="R142" s="74"/>
      <c r="S142" s="74"/>
      <c r="T142" s="45"/>
      <c r="U142" s="45"/>
      <c r="V142" s="45"/>
      <c r="W142" s="242" t="s">
        <v>710</v>
      </c>
      <c r="X142" s="221"/>
      <c r="Y142" s="188" t="s">
        <v>669</v>
      </c>
      <c r="Z142" s="220"/>
      <c r="AB142" s="220"/>
      <c r="AF142" s="183">
        <v>124</v>
      </c>
      <c r="AG142" s="143" t="b">
        <f t="shared" si="2"/>
        <v>1</v>
      </c>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row>
    <row r="143" spans="1:73" s="219" customFormat="1" ht="38.25" x14ac:dyDescent="0.2">
      <c r="A143" s="183">
        <v>125</v>
      </c>
      <c r="B143" s="213" t="s">
        <v>541</v>
      </c>
      <c r="C143" s="215" t="s">
        <v>19</v>
      </c>
      <c r="D143" s="212" t="s">
        <v>531</v>
      </c>
      <c r="E143" s="216">
        <v>0.45</v>
      </c>
      <c r="F143" s="216"/>
      <c r="G143" s="216">
        <v>0.45</v>
      </c>
      <c r="H143" s="28" t="s">
        <v>82</v>
      </c>
      <c r="I143" s="212" t="s">
        <v>206</v>
      </c>
      <c r="J143" s="213" t="s">
        <v>535</v>
      </c>
      <c r="K143" s="192"/>
      <c r="L143" s="7"/>
      <c r="M143" s="183"/>
      <c r="N143" s="217"/>
      <c r="O143" s="74"/>
      <c r="P143" s="74"/>
      <c r="Q143" s="74"/>
      <c r="R143" s="74"/>
      <c r="S143" s="74"/>
      <c r="T143" s="45"/>
      <c r="U143" s="45"/>
      <c r="V143" s="45"/>
      <c r="W143" s="242" t="s">
        <v>710</v>
      </c>
      <c r="X143" s="221"/>
      <c r="Y143" s="188" t="s">
        <v>669</v>
      </c>
      <c r="Z143" s="220"/>
      <c r="AB143" s="220"/>
      <c r="AF143" s="183">
        <v>125</v>
      </c>
      <c r="AG143" s="143" t="b">
        <f t="shared" si="2"/>
        <v>1</v>
      </c>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row>
    <row r="144" spans="1:73" s="219" customFormat="1" ht="38.25" x14ac:dyDescent="0.2">
      <c r="A144" s="183">
        <v>126</v>
      </c>
      <c r="B144" s="213" t="s">
        <v>542</v>
      </c>
      <c r="C144" s="215" t="s">
        <v>19</v>
      </c>
      <c r="D144" s="212" t="s">
        <v>531</v>
      </c>
      <c r="E144" s="216">
        <v>0.45</v>
      </c>
      <c r="F144" s="216"/>
      <c r="G144" s="216">
        <v>0.45</v>
      </c>
      <c r="H144" s="28" t="s">
        <v>82</v>
      </c>
      <c r="I144" s="212" t="s">
        <v>193</v>
      </c>
      <c r="J144" s="213" t="s">
        <v>535</v>
      </c>
      <c r="K144" s="192"/>
      <c r="L144" s="7"/>
      <c r="M144" s="183"/>
      <c r="N144" s="217"/>
      <c r="O144" s="74"/>
      <c r="P144" s="74"/>
      <c r="Q144" s="74"/>
      <c r="R144" s="74"/>
      <c r="S144" s="74"/>
      <c r="T144" s="45"/>
      <c r="U144" s="45"/>
      <c r="V144" s="45"/>
      <c r="W144" s="242" t="s">
        <v>710</v>
      </c>
      <c r="X144" s="221"/>
      <c r="Y144" s="188" t="s">
        <v>669</v>
      </c>
      <c r="Z144" s="220"/>
      <c r="AB144" s="220"/>
      <c r="AF144" s="183">
        <v>126</v>
      </c>
      <c r="AG144" s="143" t="b">
        <f t="shared" si="2"/>
        <v>1</v>
      </c>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row>
    <row r="145" spans="1:73" s="219" customFormat="1" ht="38.25" x14ac:dyDescent="0.2">
      <c r="A145" s="183">
        <v>127</v>
      </c>
      <c r="B145" s="213" t="s">
        <v>543</v>
      </c>
      <c r="C145" s="215" t="s">
        <v>19</v>
      </c>
      <c r="D145" s="212" t="s">
        <v>531</v>
      </c>
      <c r="E145" s="216">
        <v>1.6</v>
      </c>
      <c r="F145" s="216"/>
      <c r="G145" s="216">
        <v>1.6</v>
      </c>
      <c r="H145" s="28" t="s">
        <v>82</v>
      </c>
      <c r="I145" s="212" t="s">
        <v>88</v>
      </c>
      <c r="J145" s="213" t="s">
        <v>535</v>
      </c>
      <c r="K145" s="192"/>
      <c r="L145" s="7"/>
      <c r="M145" s="183"/>
      <c r="N145" s="217"/>
      <c r="O145" s="74"/>
      <c r="P145" s="74"/>
      <c r="Q145" s="74"/>
      <c r="R145" s="74"/>
      <c r="S145" s="74"/>
      <c r="T145" s="45"/>
      <c r="U145" s="45"/>
      <c r="V145" s="45"/>
      <c r="W145" s="242" t="s">
        <v>710</v>
      </c>
      <c r="X145" s="221"/>
      <c r="Y145" s="188" t="s">
        <v>669</v>
      </c>
      <c r="Z145" s="220"/>
      <c r="AB145" s="220"/>
      <c r="AF145" s="183">
        <v>127</v>
      </c>
      <c r="AG145" s="143" t="b">
        <f t="shared" si="2"/>
        <v>1</v>
      </c>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row>
    <row r="146" spans="1:73" s="219" customFormat="1" ht="38.25" x14ac:dyDescent="0.2">
      <c r="A146" s="183">
        <v>128</v>
      </c>
      <c r="B146" s="213" t="s">
        <v>544</v>
      </c>
      <c r="C146" s="215" t="s">
        <v>19</v>
      </c>
      <c r="D146" s="212" t="s">
        <v>531</v>
      </c>
      <c r="E146" s="216">
        <v>0.5</v>
      </c>
      <c r="F146" s="216"/>
      <c r="G146" s="216">
        <v>0.5</v>
      </c>
      <c r="H146" s="28" t="s">
        <v>82</v>
      </c>
      <c r="I146" s="212" t="s">
        <v>106</v>
      </c>
      <c r="J146" s="213" t="s">
        <v>535</v>
      </c>
      <c r="K146" s="192"/>
      <c r="L146" s="7"/>
      <c r="M146" s="183"/>
      <c r="N146" s="217"/>
      <c r="O146" s="74"/>
      <c r="P146" s="74"/>
      <c r="Q146" s="74"/>
      <c r="R146" s="74"/>
      <c r="S146" s="74"/>
      <c r="T146" s="45"/>
      <c r="U146" s="45"/>
      <c r="V146" s="45"/>
      <c r="W146" s="242" t="s">
        <v>710</v>
      </c>
      <c r="X146" s="221"/>
      <c r="Y146" s="188" t="s">
        <v>669</v>
      </c>
      <c r="Z146" s="220"/>
      <c r="AB146" s="220"/>
      <c r="AF146" s="183">
        <v>128</v>
      </c>
      <c r="AG146" s="143" t="b">
        <f t="shared" si="2"/>
        <v>1</v>
      </c>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row>
    <row r="147" spans="1:73" s="219" customFormat="1" ht="38.25" x14ac:dyDescent="0.2">
      <c r="A147" s="183">
        <v>129</v>
      </c>
      <c r="B147" s="213" t="s">
        <v>545</v>
      </c>
      <c r="C147" s="215" t="s">
        <v>19</v>
      </c>
      <c r="D147" s="212" t="s">
        <v>531</v>
      </c>
      <c r="E147" s="216">
        <v>2.5000000000000001E-2</v>
      </c>
      <c r="F147" s="216"/>
      <c r="G147" s="216">
        <v>2.5000000000000001E-2</v>
      </c>
      <c r="H147" s="28" t="s">
        <v>82</v>
      </c>
      <c r="I147" s="212" t="s">
        <v>58</v>
      </c>
      <c r="J147" s="213" t="s">
        <v>535</v>
      </c>
      <c r="K147" s="192"/>
      <c r="L147" s="7"/>
      <c r="M147" s="183"/>
      <c r="N147" s="217"/>
      <c r="O147" s="74"/>
      <c r="P147" s="74"/>
      <c r="Q147" s="74"/>
      <c r="R147" s="74"/>
      <c r="S147" s="74"/>
      <c r="T147" s="45"/>
      <c r="U147" s="45"/>
      <c r="V147" s="45"/>
      <c r="W147" s="242" t="s">
        <v>710</v>
      </c>
      <c r="X147" s="221"/>
      <c r="Y147" s="188" t="s">
        <v>669</v>
      </c>
      <c r="Z147" s="220"/>
      <c r="AB147" s="220"/>
      <c r="AF147" s="183">
        <v>129</v>
      </c>
      <c r="AG147" s="143" t="b">
        <f t="shared" si="2"/>
        <v>1</v>
      </c>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row>
    <row r="148" spans="1:73" s="219" customFormat="1" ht="38.25" x14ac:dyDescent="0.2">
      <c r="A148" s="183">
        <v>130</v>
      </c>
      <c r="B148" s="213" t="s">
        <v>546</v>
      </c>
      <c r="C148" s="215" t="s">
        <v>19</v>
      </c>
      <c r="D148" s="212" t="s">
        <v>531</v>
      </c>
      <c r="E148" s="216">
        <v>0.15</v>
      </c>
      <c r="F148" s="216"/>
      <c r="G148" s="216">
        <v>0.15</v>
      </c>
      <c r="H148" s="28" t="s">
        <v>82</v>
      </c>
      <c r="I148" s="212" t="s">
        <v>374</v>
      </c>
      <c r="J148" s="213" t="s">
        <v>535</v>
      </c>
      <c r="K148" s="192"/>
      <c r="L148" s="7"/>
      <c r="M148" s="183"/>
      <c r="N148" s="217"/>
      <c r="O148" s="74"/>
      <c r="P148" s="74"/>
      <c r="Q148" s="74"/>
      <c r="R148" s="74"/>
      <c r="S148" s="74"/>
      <c r="T148" s="45"/>
      <c r="U148" s="45"/>
      <c r="V148" s="45"/>
      <c r="W148" s="242" t="s">
        <v>710</v>
      </c>
      <c r="X148" s="221"/>
      <c r="Y148" s="188" t="s">
        <v>669</v>
      </c>
      <c r="Z148" s="220"/>
      <c r="AB148" s="220"/>
      <c r="AF148" s="183">
        <v>130</v>
      </c>
      <c r="AG148" s="143" t="b">
        <f t="shared" si="2"/>
        <v>1</v>
      </c>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row>
    <row r="149" spans="1:73" s="219" customFormat="1" ht="38.25" x14ac:dyDescent="0.2">
      <c r="A149" s="183">
        <v>131</v>
      </c>
      <c r="B149" s="213" t="s">
        <v>547</v>
      </c>
      <c r="C149" s="215" t="s">
        <v>19</v>
      </c>
      <c r="D149" s="212" t="s">
        <v>531</v>
      </c>
      <c r="E149" s="216">
        <v>0.1</v>
      </c>
      <c r="F149" s="216"/>
      <c r="G149" s="216">
        <v>0.1</v>
      </c>
      <c r="H149" s="28" t="s">
        <v>82</v>
      </c>
      <c r="I149" s="212" t="s">
        <v>32</v>
      </c>
      <c r="J149" s="213" t="s">
        <v>535</v>
      </c>
      <c r="K149" s="192"/>
      <c r="L149" s="7"/>
      <c r="M149" s="183"/>
      <c r="N149" s="217"/>
      <c r="O149" s="74"/>
      <c r="P149" s="74"/>
      <c r="Q149" s="74"/>
      <c r="R149" s="74"/>
      <c r="S149" s="74"/>
      <c r="T149" s="45"/>
      <c r="U149" s="45"/>
      <c r="V149" s="45"/>
      <c r="W149" s="242" t="s">
        <v>710</v>
      </c>
      <c r="X149" s="221"/>
      <c r="Y149" s="188" t="s">
        <v>669</v>
      </c>
      <c r="Z149" s="220"/>
      <c r="AB149" s="220"/>
      <c r="AF149" s="183">
        <v>131</v>
      </c>
      <c r="AG149" s="143" t="b">
        <f t="shared" si="2"/>
        <v>1</v>
      </c>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row>
    <row r="150" spans="1:73" s="27" customFormat="1" ht="38.25" x14ac:dyDescent="0.2">
      <c r="A150" s="7">
        <v>132</v>
      </c>
      <c r="B150" s="29" t="s">
        <v>548</v>
      </c>
      <c r="C150" s="31" t="s">
        <v>19</v>
      </c>
      <c r="D150" s="28" t="s">
        <v>531</v>
      </c>
      <c r="E150" s="32">
        <v>5</v>
      </c>
      <c r="F150" s="32"/>
      <c r="G150" s="32">
        <v>5</v>
      </c>
      <c r="H150" s="28" t="s">
        <v>82</v>
      </c>
      <c r="I150" s="28" t="s">
        <v>32</v>
      </c>
      <c r="J150" s="29" t="s">
        <v>549</v>
      </c>
      <c r="K150" s="14"/>
      <c r="L150" s="7"/>
      <c r="M150" s="7"/>
      <c r="N150" s="74"/>
      <c r="O150" s="74"/>
      <c r="P150" s="74"/>
      <c r="Q150" s="74"/>
      <c r="R150" s="74"/>
      <c r="S150" s="74"/>
      <c r="T150" s="45"/>
      <c r="U150" s="45"/>
      <c r="V150" s="45"/>
      <c r="W150" s="167"/>
      <c r="X150" s="79"/>
      <c r="Y150" s="7" t="s">
        <v>668</v>
      </c>
      <c r="Z150" s="45"/>
      <c r="AB150" s="45"/>
      <c r="AF150" s="246">
        <v>132</v>
      </c>
      <c r="AG150" s="143" t="b">
        <f t="shared" si="2"/>
        <v>1</v>
      </c>
    </row>
    <row r="151" spans="1:73" s="27" customFormat="1" ht="38.25" x14ac:dyDescent="0.2">
      <c r="A151" s="7">
        <v>133</v>
      </c>
      <c r="B151" s="29" t="s">
        <v>550</v>
      </c>
      <c r="C151" s="31" t="s">
        <v>19</v>
      </c>
      <c r="D151" s="28" t="s">
        <v>531</v>
      </c>
      <c r="E151" s="32">
        <v>4.5</v>
      </c>
      <c r="F151" s="32"/>
      <c r="G151" s="32">
        <v>4.5</v>
      </c>
      <c r="H151" s="28" t="s">
        <v>82</v>
      </c>
      <c r="I151" s="28" t="s">
        <v>551</v>
      </c>
      <c r="J151" s="29" t="s">
        <v>549</v>
      </c>
      <c r="K151" s="14"/>
      <c r="L151" s="7"/>
      <c r="M151" s="7"/>
      <c r="N151" s="74"/>
      <c r="O151" s="74"/>
      <c r="P151" s="74"/>
      <c r="Q151" s="74"/>
      <c r="R151" s="74"/>
      <c r="S151" s="74"/>
      <c r="T151" s="45"/>
      <c r="U151" s="45"/>
      <c r="V151" s="45"/>
      <c r="W151" s="167"/>
      <c r="X151" s="79"/>
      <c r="Y151" s="7" t="s">
        <v>668</v>
      </c>
      <c r="Z151" s="45"/>
      <c r="AB151" s="45"/>
      <c r="AF151" s="246">
        <v>133</v>
      </c>
      <c r="AG151" s="143" t="b">
        <f t="shared" si="2"/>
        <v>1</v>
      </c>
    </row>
    <row r="152" spans="1:73" s="27" customFormat="1" ht="63.75" x14ac:dyDescent="0.2">
      <c r="A152" s="7">
        <v>134</v>
      </c>
      <c r="B152" s="29" t="s">
        <v>552</v>
      </c>
      <c r="C152" s="31" t="s">
        <v>96</v>
      </c>
      <c r="D152" s="28" t="s">
        <v>531</v>
      </c>
      <c r="E152" s="32">
        <v>10.61</v>
      </c>
      <c r="F152" s="32"/>
      <c r="G152" s="32">
        <v>10.61</v>
      </c>
      <c r="H152" s="28" t="s">
        <v>82</v>
      </c>
      <c r="I152" s="28" t="s">
        <v>32</v>
      </c>
      <c r="J152" s="29" t="s">
        <v>553</v>
      </c>
      <c r="K152" s="14"/>
      <c r="L152" s="7"/>
      <c r="M152" s="7"/>
      <c r="N152" s="74"/>
      <c r="O152" s="74"/>
      <c r="P152" s="74"/>
      <c r="Q152" s="74"/>
      <c r="R152" s="74"/>
      <c r="S152" s="74"/>
      <c r="T152" s="45"/>
      <c r="U152" s="45"/>
      <c r="V152" s="45"/>
      <c r="W152" s="167"/>
      <c r="X152" s="79"/>
      <c r="Y152" s="7" t="s">
        <v>668</v>
      </c>
      <c r="Z152" s="45"/>
      <c r="AB152" s="45"/>
      <c r="AF152" s="246">
        <v>134</v>
      </c>
      <c r="AG152" s="143" t="b">
        <f t="shared" si="2"/>
        <v>1</v>
      </c>
    </row>
    <row r="153" spans="1:73" s="27" customFormat="1" ht="38.25" x14ac:dyDescent="0.2">
      <c r="A153" s="7">
        <v>135</v>
      </c>
      <c r="B153" s="29" t="s">
        <v>554</v>
      </c>
      <c r="C153" s="31" t="s">
        <v>355</v>
      </c>
      <c r="D153" s="28" t="s">
        <v>531</v>
      </c>
      <c r="E153" s="32">
        <v>5</v>
      </c>
      <c r="F153" s="32"/>
      <c r="G153" s="32">
        <v>5</v>
      </c>
      <c r="H153" s="28" t="s">
        <v>82</v>
      </c>
      <c r="I153" s="28" t="s">
        <v>32</v>
      </c>
      <c r="J153" s="29" t="s">
        <v>549</v>
      </c>
      <c r="K153" s="14"/>
      <c r="L153" s="7"/>
      <c r="M153" s="7"/>
      <c r="N153" s="74"/>
      <c r="O153" s="74"/>
      <c r="P153" s="74"/>
      <c r="Q153" s="74"/>
      <c r="R153" s="74"/>
      <c r="S153" s="74"/>
      <c r="T153" s="45"/>
      <c r="U153" s="45"/>
      <c r="V153" s="45"/>
      <c r="W153" s="167"/>
      <c r="X153" s="79"/>
      <c r="Y153" s="7" t="s">
        <v>668</v>
      </c>
      <c r="Z153" s="45"/>
      <c r="AB153" s="45"/>
      <c r="AF153" s="246">
        <v>135</v>
      </c>
      <c r="AG153" s="143" t="b">
        <f t="shared" si="2"/>
        <v>1</v>
      </c>
    </row>
    <row r="154" spans="1:73" s="27" customFormat="1" ht="63.75" x14ac:dyDescent="0.2">
      <c r="A154" s="7">
        <v>136</v>
      </c>
      <c r="B154" s="29" t="s">
        <v>613</v>
      </c>
      <c r="C154" s="31" t="s">
        <v>359</v>
      </c>
      <c r="D154" s="28" t="s">
        <v>531</v>
      </c>
      <c r="E154" s="32">
        <v>1.8</v>
      </c>
      <c r="F154" s="32"/>
      <c r="G154" s="32">
        <v>1.8</v>
      </c>
      <c r="H154" s="28" t="s">
        <v>82</v>
      </c>
      <c r="I154" s="28" t="s">
        <v>32</v>
      </c>
      <c r="J154" s="29" t="s">
        <v>614</v>
      </c>
      <c r="K154" s="14"/>
      <c r="L154" s="7"/>
      <c r="M154" s="7"/>
      <c r="N154" s="74"/>
      <c r="O154" s="74"/>
      <c r="P154" s="74"/>
      <c r="Q154" s="74"/>
      <c r="R154" s="74"/>
      <c r="S154" s="74"/>
      <c r="T154" s="45"/>
      <c r="U154" s="45"/>
      <c r="V154" s="45"/>
      <c r="W154" s="167"/>
      <c r="X154" s="79"/>
      <c r="Y154" s="7" t="s">
        <v>668</v>
      </c>
      <c r="Z154" s="45"/>
      <c r="AB154" s="45"/>
      <c r="AF154" s="246">
        <v>136</v>
      </c>
      <c r="AG154" s="143" t="b">
        <f t="shared" si="2"/>
        <v>1</v>
      </c>
    </row>
    <row r="155" spans="1:73" s="224" customFormat="1" ht="51" x14ac:dyDescent="0.2">
      <c r="A155" s="183">
        <v>137</v>
      </c>
      <c r="B155" s="213" t="s">
        <v>558</v>
      </c>
      <c r="C155" s="215" t="s">
        <v>559</v>
      </c>
      <c r="D155" s="212" t="s">
        <v>560</v>
      </c>
      <c r="E155" s="216">
        <v>0.32</v>
      </c>
      <c r="F155" s="216"/>
      <c r="G155" s="216">
        <v>0</v>
      </c>
      <c r="H155" s="28" t="s">
        <v>82</v>
      </c>
      <c r="I155" s="212" t="s">
        <v>374</v>
      </c>
      <c r="J155" s="213" t="s">
        <v>561</v>
      </c>
      <c r="K155" s="192"/>
      <c r="L155" s="7"/>
      <c r="M155" s="183"/>
      <c r="N155" s="215"/>
      <c r="O155" s="31"/>
      <c r="P155" s="31"/>
      <c r="Q155" s="31"/>
      <c r="R155" s="31"/>
      <c r="S155" s="31"/>
      <c r="T155" s="84"/>
      <c r="U155" s="84"/>
      <c r="V155" s="84"/>
      <c r="W155" s="240" t="s">
        <v>711</v>
      </c>
      <c r="X155" s="222"/>
      <c r="Y155" s="188" t="s">
        <v>669</v>
      </c>
      <c r="Z155" s="223"/>
      <c r="AB155" s="223"/>
      <c r="AF155" s="183">
        <v>137</v>
      </c>
      <c r="AG155" s="143" t="b">
        <f t="shared" si="2"/>
        <v>1</v>
      </c>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row>
    <row r="156" spans="1:73" s="224" customFormat="1" ht="63.75" x14ac:dyDescent="0.2">
      <c r="A156" s="183">
        <v>138</v>
      </c>
      <c r="B156" s="213" t="s">
        <v>562</v>
      </c>
      <c r="C156" s="215" t="s">
        <v>101</v>
      </c>
      <c r="D156" s="212" t="s">
        <v>563</v>
      </c>
      <c r="E156" s="216">
        <v>198.64</v>
      </c>
      <c r="F156" s="216"/>
      <c r="G156" s="216">
        <v>198.64</v>
      </c>
      <c r="H156" s="28" t="s">
        <v>82</v>
      </c>
      <c r="I156" s="212" t="s">
        <v>23</v>
      </c>
      <c r="J156" s="213" t="s">
        <v>755</v>
      </c>
      <c r="K156" s="192"/>
      <c r="L156" s="7"/>
      <c r="M156" s="183"/>
      <c r="N156" s="215"/>
      <c r="O156" s="31"/>
      <c r="P156" s="31"/>
      <c r="Q156" s="31"/>
      <c r="R156" s="31"/>
      <c r="S156" s="31"/>
      <c r="T156" s="84"/>
      <c r="U156" s="84"/>
      <c r="V156" s="84"/>
      <c r="W156" s="242" t="s">
        <v>744</v>
      </c>
      <c r="X156" s="222"/>
      <c r="Y156" s="188" t="s">
        <v>669</v>
      </c>
      <c r="Z156" s="223"/>
      <c r="AB156" s="223"/>
      <c r="AF156" s="183">
        <v>138</v>
      </c>
      <c r="AG156" s="143" t="b">
        <f t="shared" si="2"/>
        <v>1</v>
      </c>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row>
    <row r="157" spans="1:73" s="224" customFormat="1" ht="63.75" x14ac:dyDescent="0.2">
      <c r="A157" s="183">
        <v>139</v>
      </c>
      <c r="B157" s="213" t="s">
        <v>571</v>
      </c>
      <c r="C157" s="215" t="s">
        <v>101</v>
      </c>
      <c r="D157" s="212" t="s">
        <v>572</v>
      </c>
      <c r="E157" s="216">
        <v>28.71</v>
      </c>
      <c r="F157" s="216"/>
      <c r="G157" s="216"/>
      <c r="H157" s="28" t="s">
        <v>82</v>
      </c>
      <c r="I157" s="212" t="s">
        <v>32</v>
      </c>
      <c r="J157" s="213" t="s">
        <v>573</v>
      </c>
      <c r="K157" s="192"/>
      <c r="L157" s="7"/>
      <c r="M157" s="183"/>
      <c r="N157" s="215"/>
      <c r="O157" s="31"/>
      <c r="P157" s="31"/>
      <c r="Q157" s="31"/>
      <c r="R157" s="31"/>
      <c r="S157" s="31"/>
      <c r="T157" s="84"/>
      <c r="U157" s="84"/>
      <c r="V157" s="84"/>
      <c r="W157" s="242" t="s">
        <v>710</v>
      </c>
      <c r="X157" s="222"/>
      <c r="Y157" s="188" t="s">
        <v>669</v>
      </c>
      <c r="Z157" s="223"/>
      <c r="AB157" s="223"/>
      <c r="AF157" s="183">
        <v>139</v>
      </c>
      <c r="AG157" s="143" t="b">
        <f t="shared" si="2"/>
        <v>1</v>
      </c>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row>
    <row r="158" spans="1:73" ht="22.15" customHeight="1" x14ac:dyDescent="0.2">
      <c r="A158" s="153" t="s">
        <v>166</v>
      </c>
      <c r="B158" s="154" t="s">
        <v>649</v>
      </c>
      <c r="C158" s="154"/>
      <c r="D158" s="154"/>
      <c r="E158" s="154"/>
      <c r="F158" s="154"/>
      <c r="G158" s="154"/>
      <c r="H158" s="154"/>
      <c r="I158" s="154"/>
      <c r="J158" s="154"/>
      <c r="K158" s="154"/>
      <c r="L158" s="125"/>
      <c r="M158" s="125"/>
      <c r="N158" s="125"/>
      <c r="O158" s="125"/>
      <c r="P158" s="125"/>
      <c r="Q158" s="125"/>
      <c r="R158" s="125"/>
      <c r="S158" s="125"/>
      <c r="T158" s="125"/>
      <c r="U158" s="125"/>
      <c r="V158" s="125"/>
      <c r="W158" s="235"/>
      <c r="X158" s="155"/>
      <c r="Y158" s="124"/>
      <c r="Z158" s="125"/>
      <c r="AB158" s="125"/>
      <c r="AF158" s="244" t="s">
        <v>166</v>
      </c>
      <c r="AG158" s="143" t="b">
        <f t="shared" si="2"/>
        <v>1</v>
      </c>
    </row>
    <row r="159" spans="1:73" s="27" customFormat="1" ht="63.75" x14ac:dyDescent="0.2">
      <c r="A159" s="7">
        <v>140</v>
      </c>
      <c r="B159" s="29" t="s">
        <v>571</v>
      </c>
      <c r="C159" s="31" t="s">
        <v>101</v>
      </c>
      <c r="D159" s="28" t="s">
        <v>572</v>
      </c>
      <c r="E159" s="32">
        <v>28.71</v>
      </c>
      <c r="F159" s="32"/>
      <c r="G159" s="32"/>
      <c r="H159" s="28" t="s">
        <v>82</v>
      </c>
      <c r="I159" s="28" t="s">
        <v>32</v>
      </c>
      <c r="J159" s="29" t="s">
        <v>573</v>
      </c>
      <c r="K159" s="14"/>
      <c r="L159" s="7"/>
      <c r="M159" s="7"/>
      <c r="N159" s="74"/>
      <c r="O159" s="74"/>
      <c r="P159" s="74"/>
      <c r="Q159" s="74"/>
      <c r="R159" s="74"/>
      <c r="S159" s="74"/>
      <c r="T159" s="45"/>
      <c r="U159" s="45"/>
      <c r="V159" s="45"/>
      <c r="W159" s="167"/>
      <c r="X159" s="79"/>
      <c r="Y159" s="74"/>
      <c r="Z159" s="45"/>
      <c r="AB159" s="45"/>
      <c r="AF159" s="7">
        <v>140</v>
      </c>
      <c r="AG159" s="143" t="b">
        <f t="shared" si="2"/>
        <v>1</v>
      </c>
    </row>
    <row r="160" spans="1:73" s="27" customFormat="1" ht="34.9" customHeight="1" x14ac:dyDescent="0.2">
      <c r="A160" s="7">
        <v>140</v>
      </c>
      <c r="B160" s="29" t="s">
        <v>555</v>
      </c>
      <c r="C160" s="31" t="s">
        <v>19</v>
      </c>
      <c r="D160" s="28" t="s">
        <v>556</v>
      </c>
      <c r="E160" s="32">
        <v>0.06</v>
      </c>
      <c r="F160" s="32"/>
      <c r="G160" s="32">
        <v>0</v>
      </c>
      <c r="H160" s="28" t="s">
        <v>82</v>
      </c>
      <c r="I160" s="28" t="s">
        <v>374</v>
      </c>
      <c r="J160" s="29" t="s">
        <v>557</v>
      </c>
      <c r="K160" s="14"/>
      <c r="L160" s="7"/>
      <c r="M160" s="7"/>
      <c r="N160" s="74"/>
      <c r="O160" s="74"/>
      <c r="P160" s="74"/>
      <c r="Q160" s="74"/>
      <c r="R160" s="74"/>
      <c r="S160" s="74"/>
      <c r="T160" s="45"/>
      <c r="U160" s="45"/>
      <c r="V160" s="45"/>
      <c r="W160" s="167"/>
      <c r="X160" s="79"/>
      <c r="Y160" s="7" t="s">
        <v>670</v>
      </c>
      <c r="Z160" s="45"/>
      <c r="AB160" s="45"/>
      <c r="AF160" s="29" t="s">
        <v>555</v>
      </c>
      <c r="AG160" s="143" t="b">
        <f t="shared" si="2"/>
        <v>0</v>
      </c>
    </row>
    <row r="161" spans="1:33" s="27" customFormat="1" ht="51" x14ac:dyDescent="0.2">
      <c r="A161" s="7">
        <v>142</v>
      </c>
      <c r="B161" s="29" t="s">
        <v>735</v>
      </c>
      <c r="C161" s="31" t="s">
        <v>19</v>
      </c>
      <c r="D161" s="28" t="s">
        <v>556</v>
      </c>
      <c r="E161" s="32">
        <v>3.4</v>
      </c>
      <c r="F161" s="32"/>
      <c r="G161" s="32"/>
      <c r="H161" s="28"/>
      <c r="I161" s="28" t="s">
        <v>23</v>
      </c>
      <c r="J161" s="29" t="s">
        <v>736</v>
      </c>
      <c r="K161" s="14"/>
      <c r="L161" s="7"/>
      <c r="M161" s="7"/>
      <c r="N161" s="74"/>
      <c r="O161" s="74"/>
      <c r="P161" s="74"/>
      <c r="Q161" s="74"/>
      <c r="R161" s="74"/>
      <c r="S161" s="74"/>
      <c r="T161" s="45"/>
      <c r="U161" s="45"/>
      <c r="V161" s="45"/>
      <c r="W161" s="243" t="s">
        <v>750</v>
      </c>
      <c r="X161" s="79"/>
      <c r="Y161" s="74"/>
      <c r="Z161" s="45"/>
      <c r="AG161" s="143" t="b">
        <f t="shared" si="2"/>
        <v>0</v>
      </c>
    </row>
    <row r="162" spans="1:33" s="27" customFormat="1" ht="51" x14ac:dyDescent="0.2">
      <c r="A162" s="7">
        <v>143</v>
      </c>
      <c r="B162" s="29" t="s">
        <v>737</v>
      </c>
      <c r="C162" s="31" t="s">
        <v>19</v>
      </c>
      <c r="D162" s="28" t="s">
        <v>556</v>
      </c>
      <c r="E162" s="32">
        <v>3.63</v>
      </c>
      <c r="F162" s="32"/>
      <c r="G162" s="32"/>
      <c r="H162" s="28"/>
      <c r="I162" s="28" t="s">
        <v>106</v>
      </c>
      <c r="J162" s="29" t="s">
        <v>738</v>
      </c>
      <c r="K162" s="14"/>
      <c r="L162" s="7"/>
      <c r="M162" s="7"/>
      <c r="N162" s="74"/>
      <c r="O162" s="74"/>
      <c r="P162" s="74"/>
      <c r="Q162" s="74"/>
      <c r="R162" s="74"/>
      <c r="S162" s="74"/>
      <c r="T162" s="45"/>
      <c r="U162" s="45"/>
      <c r="V162" s="45"/>
      <c r="W162" s="243" t="s">
        <v>750</v>
      </c>
      <c r="X162" s="79"/>
      <c r="Y162" s="74"/>
      <c r="Z162" s="45"/>
      <c r="AG162" s="143" t="b">
        <f t="shared" si="2"/>
        <v>0</v>
      </c>
    </row>
    <row r="163" spans="1:33" s="27" customFormat="1" ht="72.75" x14ac:dyDescent="0.2">
      <c r="A163" s="7">
        <v>144</v>
      </c>
      <c r="B163" s="29" t="s">
        <v>739</v>
      </c>
      <c r="C163" s="31" t="s">
        <v>359</v>
      </c>
      <c r="D163" s="28" t="s">
        <v>556</v>
      </c>
      <c r="E163" s="32">
        <v>1.2</v>
      </c>
      <c r="F163" s="32"/>
      <c r="G163" s="32"/>
      <c r="H163" s="28"/>
      <c r="I163" s="28" t="s">
        <v>32</v>
      </c>
      <c r="J163" s="29" t="s">
        <v>740</v>
      </c>
      <c r="K163" s="14"/>
      <c r="L163" s="7"/>
      <c r="M163" s="7"/>
      <c r="N163" s="74"/>
      <c r="O163" s="74"/>
      <c r="P163" s="74"/>
      <c r="Q163" s="74"/>
      <c r="R163" s="74"/>
      <c r="S163" s="74"/>
      <c r="T163" s="45"/>
      <c r="U163" s="45"/>
      <c r="V163" s="45"/>
      <c r="W163" s="243" t="s">
        <v>750</v>
      </c>
      <c r="X163" s="79"/>
      <c r="Y163" s="74"/>
      <c r="Z163" s="45"/>
      <c r="AG163" s="143" t="b">
        <f t="shared" si="2"/>
        <v>0</v>
      </c>
    </row>
    <row r="164" spans="1:33" s="27" customFormat="1" ht="63.75" x14ac:dyDescent="0.2">
      <c r="A164" s="7">
        <v>145</v>
      </c>
      <c r="B164" s="29" t="s">
        <v>745</v>
      </c>
      <c r="C164" s="31" t="s">
        <v>19</v>
      </c>
      <c r="D164" s="28" t="s">
        <v>746</v>
      </c>
      <c r="E164" s="32">
        <v>0.47</v>
      </c>
      <c r="F164" s="32"/>
      <c r="G164" s="32"/>
      <c r="H164" s="28"/>
      <c r="I164" s="28" t="s">
        <v>747</v>
      </c>
      <c r="J164" s="29" t="s">
        <v>748</v>
      </c>
      <c r="K164" s="14"/>
      <c r="L164" s="7"/>
      <c r="M164" s="7"/>
      <c r="N164" s="74"/>
      <c r="O164" s="74"/>
      <c r="P164" s="74"/>
      <c r="Q164" s="74"/>
      <c r="R164" s="74"/>
      <c r="S164" s="74"/>
      <c r="T164" s="45"/>
      <c r="U164" s="45"/>
      <c r="V164" s="45"/>
      <c r="W164" s="243" t="s">
        <v>750</v>
      </c>
      <c r="X164" s="79"/>
      <c r="Y164" s="74"/>
      <c r="Z164" s="45"/>
      <c r="AG164" s="143" t="b">
        <f t="shared" si="2"/>
        <v>0</v>
      </c>
    </row>
    <row r="165" spans="1:33" x14ac:dyDescent="0.2">
      <c r="AG165" s="143" t="b">
        <f t="shared" si="2"/>
        <v>1</v>
      </c>
    </row>
  </sheetData>
  <mergeCells count="26">
    <mergeCell ref="W4:W6"/>
    <mergeCell ref="I5:I6"/>
    <mergeCell ref="K4:K6"/>
    <mergeCell ref="L4:L6"/>
    <mergeCell ref="M4:V4"/>
    <mergeCell ref="M5:N5"/>
    <mergeCell ref="O5:O6"/>
    <mergeCell ref="P5:Q5"/>
    <mergeCell ref="R5:S5"/>
    <mergeCell ref="T5:V5"/>
    <mergeCell ref="AB4:AB6"/>
    <mergeCell ref="Y4:Y6"/>
    <mergeCell ref="Z4:Z6"/>
    <mergeCell ref="A2:V2"/>
    <mergeCell ref="A3:V3"/>
    <mergeCell ref="A4:A6"/>
    <mergeCell ref="B4:B6"/>
    <mergeCell ref="C4:C6"/>
    <mergeCell ref="D4:D6"/>
    <mergeCell ref="E4:E6"/>
    <mergeCell ref="F4:G4"/>
    <mergeCell ref="H4:I4"/>
    <mergeCell ref="J4:J6"/>
    <mergeCell ref="X4:X6"/>
    <mergeCell ref="F5:G5"/>
    <mergeCell ref="H5:H6"/>
  </mergeCells>
  <printOptions horizontalCentered="1"/>
  <pageMargins left="0.2" right="0.25" top="0.25" bottom="0.25" header="0.3" footer="0.3"/>
  <pageSetup paperSize="9" scale="70" orientation="landscape" horizontalDpi="300"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I122"/>
  <sheetViews>
    <sheetView topLeftCell="A76" zoomScale="85" zoomScaleNormal="85" workbookViewId="0">
      <selection activeCell="J82" sqref="J82"/>
    </sheetView>
  </sheetViews>
  <sheetFormatPr defaultColWidth="8.85546875" defaultRowHeight="12.75" x14ac:dyDescent="0.2"/>
  <cols>
    <col min="1" max="1" width="5.140625" style="143" bestFit="1" customWidth="1"/>
    <col min="2" max="2" width="27.28515625" style="143" customWidth="1"/>
    <col min="3" max="3" width="7.85546875" style="143" customWidth="1"/>
    <col min="4" max="4" width="17" style="143" customWidth="1"/>
    <col min="5" max="5" width="6.7109375" style="143" customWidth="1"/>
    <col min="6" max="6" width="7.140625" style="143" bestFit="1" customWidth="1"/>
    <col min="7" max="7" width="8" style="143" customWidth="1"/>
    <col min="8" max="8" width="8" style="143" hidden="1" customWidth="1"/>
    <col min="9" max="9" width="18" style="143" customWidth="1"/>
    <col min="10" max="10" width="43.7109375" style="143" customWidth="1"/>
    <col min="11" max="11" width="8.42578125" style="143" customWidth="1"/>
    <col min="12" max="12" width="7.28515625" style="143" hidden="1" customWidth="1"/>
    <col min="13" max="13" width="7.7109375" style="143" hidden="1" customWidth="1"/>
    <col min="14" max="14" width="7.28515625" style="143" hidden="1" customWidth="1"/>
    <col min="15" max="21" width="9.42578125" style="143" hidden="1" customWidth="1"/>
    <col min="22" max="22" width="11.85546875" style="143" hidden="1" customWidth="1"/>
    <col min="23" max="23" width="14.7109375" style="143" customWidth="1"/>
    <col min="24" max="24" width="18.28515625" style="144" hidden="1" customWidth="1"/>
    <col min="25" max="25" width="8.7109375" style="162" customWidth="1"/>
    <col min="26" max="26" width="7.5703125" style="143" customWidth="1"/>
    <col min="27" max="27" width="0" style="143" hidden="1" customWidth="1"/>
    <col min="28" max="16384" width="8.85546875" style="143"/>
  </cols>
  <sheetData>
    <row r="1" spans="1:203" x14ac:dyDescent="0.2">
      <c r="A1" s="58"/>
      <c r="B1" s="1"/>
      <c r="C1" s="58"/>
      <c r="D1" s="1"/>
      <c r="E1" s="1"/>
      <c r="F1" s="1"/>
      <c r="G1" s="1"/>
      <c r="H1" s="1"/>
      <c r="I1" s="1"/>
      <c r="J1" s="1"/>
      <c r="K1" s="1"/>
      <c r="L1" s="1"/>
      <c r="M1" s="141"/>
      <c r="N1" s="141"/>
      <c r="O1" s="141"/>
      <c r="P1" s="141"/>
      <c r="Q1" s="141"/>
      <c r="R1" s="141"/>
      <c r="S1" s="141"/>
      <c r="T1" s="141"/>
      <c r="U1" s="141"/>
      <c r="V1" s="141"/>
      <c r="W1" s="141"/>
      <c r="X1" s="142"/>
      <c r="Y1" s="16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row>
    <row r="2" spans="1:203" x14ac:dyDescent="0.2">
      <c r="A2" s="249" t="s">
        <v>652</v>
      </c>
      <c r="B2" s="249"/>
      <c r="C2" s="249"/>
      <c r="D2" s="249"/>
      <c r="E2" s="249"/>
      <c r="F2" s="249"/>
      <c r="G2" s="249"/>
      <c r="H2" s="249"/>
      <c r="I2" s="249"/>
      <c r="J2" s="249"/>
      <c r="K2" s="249"/>
      <c r="L2" s="249"/>
      <c r="M2" s="249"/>
      <c r="N2" s="249"/>
      <c r="O2" s="249"/>
      <c r="P2" s="249"/>
      <c r="Q2" s="249"/>
      <c r="R2" s="249"/>
      <c r="S2" s="249"/>
      <c r="T2" s="249"/>
      <c r="U2" s="249"/>
      <c r="V2" s="249"/>
      <c r="W2" s="166"/>
      <c r="X2" s="142"/>
      <c r="Y2" s="16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row>
    <row r="3" spans="1:203" x14ac:dyDescent="0.2">
      <c r="A3" s="271" t="s">
        <v>447</v>
      </c>
      <c r="B3" s="271"/>
      <c r="C3" s="271"/>
      <c r="D3" s="271"/>
      <c r="E3" s="271"/>
      <c r="F3" s="271"/>
      <c r="G3" s="271"/>
      <c r="H3" s="271"/>
      <c r="I3" s="271"/>
      <c r="J3" s="271"/>
      <c r="K3" s="271"/>
      <c r="L3" s="271"/>
      <c r="M3" s="271"/>
      <c r="N3" s="271"/>
      <c r="O3" s="271"/>
      <c r="P3" s="271"/>
      <c r="Q3" s="271"/>
      <c r="R3" s="271"/>
      <c r="S3" s="271"/>
      <c r="T3" s="271"/>
      <c r="U3" s="271"/>
      <c r="V3" s="271"/>
      <c r="W3" s="168"/>
      <c r="X3" s="142"/>
      <c r="Y3" s="16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row>
    <row r="4" spans="1:203" s="46" customFormat="1" ht="13.15" customHeight="1" x14ac:dyDescent="0.25">
      <c r="A4" s="248" t="s">
        <v>1</v>
      </c>
      <c r="B4" s="248" t="s">
        <v>2</v>
      </c>
      <c r="C4" s="248" t="s">
        <v>422</v>
      </c>
      <c r="D4" s="248" t="s">
        <v>423</v>
      </c>
      <c r="E4" s="248" t="s">
        <v>3</v>
      </c>
      <c r="F4" s="248" t="s">
        <v>4</v>
      </c>
      <c r="G4" s="248"/>
      <c r="H4" s="248" t="s">
        <v>5</v>
      </c>
      <c r="I4" s="248"/>
      <c r="J4" s="248" t="s">
        <v>6</v>
      </c>
      <c r="K4" s="248" t="s">
        <v>7</v>
      </c>
      <c r="L4" s="248" t="s">
        <v>654</v>
      </c>
      <c r="M4" s="252" t="s">
        <v>425</v>
      </c>
      <c r="N4" s="252"/>
      <c r="O4" s="252"/>
      <c r="P4" s="252"/>
      <c r="Q4" s="252"/>
      <c r="R4" s="252"/>
      <c r="S4" s="252"/>
      <c r="T4" s="252"/>
      <c r="U4" s="252"/>
      <c r="V4" s="252"/>
      <c r="W4" s="272" t="s">
        <v>721</v>
      </c>
      <c r="X4" s="248" t="s">
        <v>672</v>
      </c>
      <c r="Y4" s="248" t="s">
        <v>671</v>
      </c>
      <c r="Z4" s="252" t="s">
        <v>7</v>
      </c>
    </row>
    <row r="5" spans="1:203" s="46" customFormat="1" ht="13.15" customHeight="1" x14ac:dyDescent="0.25">
      <c r="A5" s="248"/>
      <c r="B5" s="248"/>
      <c r="C5" s="248"/>
      <c r="D5" s="248"/>
      <c r="E5" s="248"/>
      <c r="F5" s="248" t="s">
        <v>426</v>
      </c>
      <c r="G5" s="248"/>
      <c r="H5" s="248" t="s">
        <v>10</v>
      </c>
      <c r="I5" s="248" t="s">
        <v>11</v>
      </c>
      <c r="J5" s="248"/>
      <c r="K5" s="248"/>
      <c r="L5" s="248"/>
      <c r="M5" s="248" t="s">
        <v>427</v>
      </c>
      <c r="N5" s="248"/>
      <c r="O5" s="248" t="s">
        <v>455</v>
      </c>
      <c r="P5" s="248" t="s">
        <v>428</v>
      </c>
      <c r="Q5" s="248"/>
      <c r="R5" s="248" t="s">
        <v>429</v>
      </c>
      <c r="S5" s="248"/>
      <c r="T5" s="248" t="s">
        <v>7</v>
      </c>
      <c r="U5" s="248"/>
      <c r="V5" s="248"/>
      <c r="W5" s="273"/>
      <c r="X5" s="248"/>
      <c r="Y5" s="248"/>
      <c r="Z5" s="252"/>
    </row>
    <row r="6" spans="1:203" s="46" customFormat="1" ht="76.5" x14ac:dyDescent="0.25">
      <c r="A6" s="248"/>
      <c r="B6" s="248"/>
      <c r="C6" s="248"/>
      <c r="D6" s="248"/>
      <c r="E6" s="248"/>
      <c r="F6" s="165" t="s">
        <v>430</v>
      </c>
      <c r="G6" s="165" t="s">
        <v>9</v>
      </c>
      <c r="H6" s="248"/>
      <c r="I6" s="248"/>
      <c r="J6" s="248"/>
      <c r="K6" s="248"/>
      <c r="L6" s="248"/>
      <c r="M6" s="165" t="s">
        <v>3</v>
      </c>
      <c r="N6" s="165" t="s">
        <v>431</v>
      </c>
      <c r="O6" s="248"/>
      <c r="P6" s="165" t="s">
        <v>432</v>
      </c>
      <c r="Q6" s="47" t="s">
        <v>433</v>
      </c>
      <c r="R6" s="165" t="s">
        <v>448</v>
      </c>
      <c r="S6" s="165" t="s">
        <v>434</v>
      </c>
      <c r="T6" s="165" t="s">
        <v>449</v>
      </c>
      <c r="U6" s="165" t="s">
        <v>435</v>
      </c>
      <c r="V6" s="165" t="s">
        <v>436</v>
      </c>
      <c r="W6" s="274"/>
      <c r="X6" s="248"/>
      <c r="Y6" s="248"/>
      <c r="Z6" s="252"/>
    </row>
    <row r="7" spans="1:203" ht="23.45" customHeight="1" x14ac:dyDescent="0.2">
      <c r="A7" s="174" t="s">
        <v>12</v>
      </c>
      <c r="B7" s="175" t="s">
        <v>651</v>
      </c>
      <c r="C7" s="175"/>
      <c r="D7" s="225"/>
      <c r="E7" s="175"/>
      <c r="F7" s="175"/>
      <c r="G7" s="175"/>
      <c r="H7" s="175"/>
      <c r="I7" s="175"/>
      <c r="J7" s="175"/>
      <c r="K7" s="175"/>
      <c r="L7" s="175"/>
      <c r="M7" s="170"/>
      <c r="N7" s="170"/>
      <c r="O7" s="170"/>
      <c r="P7" s="170"/>
      <c r="Q7" s="170"/>
      <c r="R7" s="170"/>
      <c r="S7" s="170"/>
      <c r="T7" s="170"/>
      <c r="U7" s="170"/>
      <c r="V7" s="170"/>
      <c r="W7" s="232"/>
      <c r="X7" s="176"/>
      <c r="Y7" s="169"/>
      <c r="Z7" s="170"/>
      <c r="AA7" s="181"/>
    </row>
    <row r="8" spans="1:203" ht="18.600000000000001" customHeight="1" x14ac:dyDescent="0.2">
      <c r="A8" s="128" t="s">
        <v>14</v>
      </c>
      <c r="B8" s="129" t="s">
        <v>13</v>
      </c>
      <c r="C8" s="129"/>
      <c r="D8" s="129"/>
      <c r="E8" s="129"/>
      <c r="F8" s="129"/>
      <c r="G8" s="129"/>
      <c r="H8" s="129"/>
      <c r="I8" s="129"/>
      <c r="J8" s="129"/>
      <c r="K8" s="129"/>
      <c r="L8" s="129"/>
      <c r="M8" s="177"/>
      <c r="N8" s="177"/>
      <c r="O8" s="177"/>
      <c r="P8" s="177"/>
      <c r="Q8" s="177"/>
      <c r="R8" s="177"/>
      <c r="S8" s="177"/>
      <c r="T8" s="177"/>
      <c r="U8" s="177"/>
      <c r="V8" s="177"/>
      <c r="W8" s="233"/>
      <c r="X8" s="178"/>
      <c r="Y8" s="179"/>
      <c r="Z8" s="177"/>
      <c r="AA8" s="147"/>
    </row>
    <row r="9" spans="1:203" ht="15.75" x14ac:dyDescent="0.2">
      <c r="A9" s="226" t="s">
        <v>16</v>
      </c>
      <c r="B9" s="227" t="s">
        <v>15</v>
      </c>
      <c r="C9" s="227"/>
      <c r="D9" s="227"/>
      <c r="E9" s="227"/>
      <c r="F9" s="227"/>
      <c r="G9" s="227"/>
      <c r="H9" s="227"/>
      <c r="I9" s="227"/>
      <c r="J9" s="227"/>
      <c r="K9" s="227"/>
      <c r="L9" s="227"/>
      <c r="M9" s="228"/>
      <c r="N9" s="228"/>
      <c r="O9" s="228"/>
      <c r="P9" s="228"/>
      <c r="Q9" s="228"/>
      <c r="R9" s="228"/>
      <c r="S9" s="228"/>
      <c r="T9" s="228"/>
      <c r="U9" s="228"/>
      <c r="V9" s="228"/>
      <c r="W9" s="234"/>
      <c r="X9" s="229"/>
      <c r="Y9" s="230"/>
      <c r="Z9" s="228"/>
      <c r="AA9" s="182"/>
    </row>
    <row r="10" spans="1:203" ht="63.75" x14ac:dyDescent="0.2">
      <c r="A10" s="7">
        <v>1</v>
      </c>
      <c r="B10" s="8" t="s">
        <v>702</v>
      </c>
      <c r="C10" s="7" t="s">
        <v>19</v>
      </c>
      <c r="D10" s="7" t="s">
        <v>20</v>
      </c>
      <c r="E10" s="7" t="s">
        <v>21</v>
      </c>
      <c r="F10" s="7">
        <v>0.49</v>
      </c>
      <c r="G10" s="9">
        <v>0.49</v>
      </c>
      <c r="H10" s="7" t="s">
        <v>22</v>
      </c>
      <c r="I10" s="7" t="s">
        <v>23</v>
      </c>
      <c r="J10" s="10" t="s">
        <v>700</v>
      </c>
      <c r="K10" s="11" t="s">
        <v>25</v>
      </c>
      <c r="L10" s="11" t="s">
        <v>26</v>
      </c>
      <c r="M10" s="7">
        <v>0.38</v>
      </c>
      <c r="N10" s="9">
        <v>77.551020408163268</v>
      </c>
      <c r="O10" s="7"/>
      <c r="P10" s="7"/>
      <c r="Q10" s="7"/>
      <c r="R10" s="7" t="s">
        <v>450</v>
      </c>
      <c r="S10" s="7"/>
      <c r="T10" s="7"/>
      <c r="U10" s="7" t="s">
        <v>481</v>
      </c>
      <c r="V10" s="7"/>
      <c r="W10" s="5" t="s">
        <v>714</v>
      </c>
      <c r="X10" s="12"/>
      <c r="Y10" s="7" t="s">
        <v>668</v>
      </c>
      <c r="Z10" s="7"/>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row>
    <row r="11" spans="1:203" s="190" customFormat="1" ht="51" x14ac:dyDescent="0.2">
      <c r="A11" s="183">
        <v>2</v>
      </c>
      <c r="B11" s="184" t="s">
        <v>27</v>
      </c>
      <c r="C11" s="183" t="s">
        <v>19</v>
      </c>
      <c r="D11" s="183" t="s">
        <v>28</v>
      </c>
      <c r="E11" s="185">
        <v>9.32</v>
      </c>
      <c r="F11" s="185"/>
      <c r="G11" s="186">
        <v>0.02</v>
      </c>
      <c r="H11" s="183" t="s">
        <v>22</v>
      </c>
      <c r="I11" s="183" t="s">
        <v>23</v>
      </c>
      <c r="J11" s="184" t="s">
        <v>680</v>
      </c>
      <c r="K11" s="187" t="s">
        <v>25</v>
      </c>
      <c r="L11" s="187" t="s">
        <v>26</v>
      </c>
      <c r="M11" s="185">
        <v>9.3000000000000007</v>
      </c>
      <c r="N11" s="183">
        <v>0.99</v>
      </c>
      <c r="O11" s="183"/>
      <c r="P11" s="183"/>
      <c r="Q11" s="183"/>
      <c r="R11" s="183" t="s">
        <v>450</v>
      </c>
      <c r="S11" s="183"/>
      <c r="T11" s="183"/>
      <c r="U11" s="183"/>
      <c r="V11" s="183"/>
      <c r="W11" s="188" t="s">
        <v>722</v>
      </c>
      <c r="X11" s="184" t="s">
        <v>462</v>
      </c>
      <c r="Y11" s="188" t="s">
        <v>669</v>
      </c>
      <c r="Z11" s="183" t="s">
        <v>656</v>
      </c>
      <c r="AA11" s="189" t="s">
        <v>667</v>
      </c>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c r="GQ11" s="189"/>
      <c r="GR11" s="189"/>
      <c r="GS11" s="189"/>
      <c r="GT11" s="189"/>
      <c r="GU11" s="189"/>
    </row>
    <row r="12" spans="1:203" ht="89.25" x14ac:dyDescent="0.2">
      <c r="A12" s="7">
        <v>3</v>
      </c>
      <c r="B12" s="12" t="s">
        <v>30</v>
      </c>
      <c r="C12" s="7" t="s">
        <v>31</v>
      </c>
      <c r="D12" s="7" t="s">
        <v>28</v>
      </c>
      <c r="E12" s="7">
        <v>0.57999999999999996</v>
      </c>
      <c r="F12" s="9"/>
      <c r="G12" s="9">
        <v>0.12</v>
      </c>
      <c r="H12" s="7" t="s">
        <v>22</v>
      </c>
      <c r="I12" s="7" t="s">
        <v>32</v>
      </c>
      <c r="J12" s="12" t="s">
        <v>33</v>
      </c>
      <c r="K12" s="11" t="s">
        <v>25</v>
      </c>
      <c r="L12" s="11" t="s">
        <v>26</v>
      </c>
      <c r="M12" s="9">
        <v>0.46</v>
      </c>
      <c r="N12" s="75">
        <v>0.79300000000000004</v>
      </c>
      <c r="O12" s="7"/>
      <c r="P12" s="7"/>
      <c r="Q12" s="7"/>
      <c r="R12" s="7" t="s">
        <v>450</v>
      </c>
      <c r="S12" s="7"/>
      <c r="T12" s="7"/>
      <c r="U12" s="7"/>
      <c r="V12" s="7"/>
      <c r="W12" s="5"/>
      <c r="X12" s="12" t="s">
        <v>463</v>
      </c>
      <c r="Y12" s="7" t="s">
        <v>668</v>
      </c>
      <c r="Z12" s="7"/>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row>
    <row r="13" spans="1:203" ht="76.5" x14ac:dyDescent="0.2">
      <c r="A13" s="7">
        <v>4</v>
      </c>
      <c r="B13" s="12" t="s">
        <v>590</v>
      </c>
      <c r="C13" s="7" t="s">
        <v>19</v>
      </c>
      <c r="D13" s="7" t="s">
        <v>38</v>
      </c>
      <c r="E13" s="13">
        <v>5</v>
      </c>
      <c r="F13" s="13">
        <v>3.3</v>
      </c>
      <c r="G13" s="9">
        <v>3.3</v>
      </c>
      <c r="H13" s="7" t="s">
        <v>22</v>
      </c>
      <c r="I13" s="7" t="s">
        <v>39</v>
      </c>
      <c r="J13" s="12" t="s">
        <v>40</v>
      </c>
      <c r="K13" s="11" t="s">
        <v>25</v>
      </c>
      <c r="L13" s="11" t="s">
        <v>26</v>
      </c>
      <c r="M13" s="7">
        <v>1.7</v>
      </c>
      <c r="N13" s="7">
        <v>34</v>
      </c>
      <c r="O13" s="7"/>
      <c r="P13" s="7"/>
      <c r="Q13" s="7"/>
      <c r="R13" s="7" t="s">
        <v>450</v>
      </c>
      <c r="S13" s="7"/>
      <c r="T13" s="7"/>
      <c r="U13" s="7"/>
      <c r="V13" s="7"/>
      <c r="W13" s="5"/>
      <c r="X13" s="12"/>
      <c r="Y13" s="7" t="s">
        <v>668</v>
      </c>
      <c r="Z13" s="7"/>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row>
    <row r="14" spans="1:203" ht="89.25" x14ac:dyDescent="0.2">
      <c r="A14" s="7">
        <v>5</v>
      </c>
      <c r="B14" s="12" t="s">
        <v>41</v>
      </c>
      <c r="C14" s="7" t="s">
        <v>19</v>
      </c>
      <c r="D14" s="7" t="s">
        <v>38</v>
      </c>
      <c r="E14" s="13">
        <v>0.49</v>
      </c>
      <c r="F14" s="13">
        <v>0.49</v>
      </c>
      <c r="G14" s="9">
        <v>0.49</v>
      </c>
      <c r="H14" s="7" t="s">
        <v>22</v>
      </c>
      <c r="I14" s="7" t="s">
        <v>42</v>
      </c>
      <c r="J14" s="12" t="s">
        <v>43</v>
      </c>
      <c r="K14" s="11" t="s">
        <v>25</v>
      </c>
      <c r="L14" s="11" t="s">
        <v>26</v>
      </c>
      <c r="M14" s="7">
        <v>0</v>
      </c>
      <c r="N14" s="7">
        <v>0</v>
      </c>
      <c r="O14" s="7"/>
      <c r="P14" s="7"/>
      <c r="Q14" s="7"/>
      <c r="R14" s="7" t="s">
        <v>450</v>
      </c>
      <c r="S14" s="7"/>
      <c r="T14" s="7"/>
      <c r="U14" s="7" t="s">
        <v>481</v>
      </c>
      <c r="V14" s="7"/>
      <c r="W14" s="5"/>
      <c r="X14" s="12"/>
      <c r="Y14" s="7" t="s">
        <v>668</v>
      </c>
      <c r="Z14" s="7"/>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row>
    <row r="15" spans="1:203" ht="51" x14ac:dyDescent="0.2">
      <c r="A15" s="7">
        <v>6</v>
      </c>
      <c r="B15" s="12" t="s">
        <v>484</v>
      </c>
      <c r="C15" s="7" t="s">
        <v>19</v>
      </c>
      <c r="D15" s="7" t="s">
        <v>38</v>
      </c>
      <c r="E15" s="13">
        <v>0.77</v>
      </c>
      <c r="F15" s="13">
        <v>0.4</v>
      </c>
      <c r="G15" s="9">
        <v>0.77</v>
      </c>
      <c r="H15" s="7" t="s">
        <v>22</v>
      </c>
      <c r="I15" s="7" t="s">
        <v>39</v>
      </c>
      <c r="J15" s="12" t="s">
        <v>599</v>
      </c>
      <c r="K15" s="11" t="s">
        <v>25</v>
      </c>
      <c r="L15" s="11" t="s">
        <v>26</v>
      </c>
      <c r="M15" s="7">
        <v>0</v>
      </c>
      <c r="N15" s="7">
        <v>0</v>
      </c>
      <c r="O15" s="7"/>
      <c r="P15" s="7"/>
      <c r="Q15" s="7"/>
      <c r="R15" s="7" t="s">
        <v>450</v>
      </c>
      <c r="S15" s="7"/>
      <c r="T15" s="7"/>
      <c r="U15" s="7"/>
      <c r="V15" s="7" t="s">
        <v>485</v>
      </c>
      <c r="W15" s="5"/>
      <c r="X15" s="12" t="s">
        <v>486</v>
      </c>
      <c r="Y15" s="7" t="s">
        <v>668</v>
      </c>
      <c r="Z15" s="7"/>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row>
    <row r="16" spans="1:203" ht="63.75" x14ac:dyDescent="0.2">
      <c r="A16" s="7">
        <v>7</v>
      </c>
      <c r="B16" s="12" t="s">
        <v>67</v>
      </c>
      <c r="C16" s="7" t="s">
        <v>19</v>
      </c>
      <c r="D16" s="7" t="s">
        <v>38</v>
      </c>
      <c r="E16" s="13">
        <v>1.7</v>
      </c>
      <c r="F16" s="13">
        <v>1.4</v>
      </c>
      <c r="G16" s="9">
        <v>1.7</v>
      </c>
      <c r="H16" s="7" t="s">
        <v>22</v>
      </c>
      <c r="I16" s="7" t="s">
        <v>23</v>
      </c>
      <c r="J16" s="12" t="s">
        <v>68</v>
      </c>
      <c r="K16" s="11" t="s">
        <v>25</v>
      </c>
      <c r="L16" s="11" t="s">
        <v>26</v>
      </c>
      <c r="M16" s="7">
        <v>0.59</v>
      </c>
      <c r="N16" s="9">
        <v>34.705882352941174</v>
      </c>
      <c r="O16" s="7"/>
      <c r="P16" s="7"/>
      <c r="Q16" s="7"/>
      <c r="R16" s="7" t="s">
        <v>450</v>
      </c>
      <c r="S16" s="7"/>
      <c r="T16" s="7"/>
      <c r="U16" s="7" t="s">
        <v>481</v>
      </c>
      <c r="V16" s="7"/>
      <c r="W16" s="5"/>
      <c r="X16" s="12"/>
      <c r="Y16" s="7" t="s">
        <v>668</v>
      </c>
      <c r="Z16" s="7"/>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row>
    <row r="17" spans="1:243" ht="63.75" x14ac:dyDescent="0.2">
      <c r="A17" s="7">
        <v>8</v>
      </c>
      <c r="B17" s="12" t="s">
        <v>69</v>
      </c>
      <c r="C17" s="7" t="s">
        <v>19</v>
      </c>
      <c r="D17" s="7" t="s">
        <v>38</v>
      </c>
      <c r="E17" s="13">
        <v>4.9000000000000004</v>
      </c>
      <c r="F17" s="13">
        <v>4.5</v>
      </c>
      <c r="G17" s="9">
        <v>4.9000000000000004</v>
      </c>
      <c r="H17" s="7" t="s">
        <v>22</v>
      </c>
      <c r="I17" s="7" t="s">
        <v>23</v>
      </c>
      <c r="J17" s="12" t="s">
        <v>70</v>
      </c>
      <c r="K17" s="11" t="s">
        <v>25</v>
      </c>
      <c r="L17" s="11" t="s">
        <v>26</v>
      </c>
      <c r="M17" s="7">
        <v>0</v>
      </c>
      <c r="N17" s="7">
        <v>0</v>
      </c>
      <c r="O17" s="7"/>
      <c r="P17" s="7"/>
      <c r="Q17" s="7"/>
      <c r="R17" s="7" t="s">
        <v>450</v>
      </c>
      <c r="S17" s="7"/>
      <c r="T17" s="7"/>
      <c r="U17" s="7" t="s">
        <v>481</v>
      </c>
      <c r="V17" s="7"/>
      <c r="W17" s="5"/>
      <c r="X17" s="12"/>
      <c r="Y17" s="7" t="s">
        <v>668</v>
      </c>
      <c r="Z17" s="7"/>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row>
    <row r="18" spans="1:243" s="190" customFormat="1" ht="51" x14ac:dyDescent="0.2">
      <c r="A18" s="183">
        <v>9</v>
      </c>
      <c r="B18" s="184" t="s">
        <v>71</v>
      </c>
      <c r="C18" s="183" t="s">
        <v>50</v>
      </c>
      <c r="D18" s="183" t="s">
        <v>63</v>
      </c>
      <c r="E18" s="185">
        <v>1</v>
      </c>
      <c r="F18" s="185"/>
      <c r="G18" s="186">
        <v>1</v>
      </c>
      <c r="H18" s="7" t="s">
        <v>22</v>
      </c>
      <c r="I18" s="183" t="s">
        <v>72</v>
      </c>
      <c r="J18" s="184" t="s">
        <v>73</v>
      </c>
      <c r="K18" s="187" t="s">
        <v>25</v>
      </c>
      <c r="L18" s="11" t="s">
        <v>26</v>
      </c>
      <c r="M18" s="183">
        <v>0</v>
      </c>
      <c r="N18" s="183">
        <v>0</v>
      </c>
      <c r="O18" s="7"/>
      <c r="P18" s="7"/>
      <c r="Q18" s="7"/>
      <c r="R18" s="7" t="s">
        <v>450</v>
      </c>
      <c r="S18" s="7"/>
      <c r="T18" s="7"/>
      <c r="U18" s="7"/>
      <c r="V18" s="7"/>
      <c r="W18" s="188" t="s">
        <v>731</v>
      </c>
      <c r="X18" s="184" t="s">
        <v>454</v>
      </c>
      <c r="Y18" s="188" t="s">
        <v>669</v>
      </c>
      <c r="Z18" s="183" t="s">
        <v>656</v>
      </c>
      <c r="AA18" s="189"/>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89"/>
      <c r="GH18" s="189"/>
      <c r="GI18" s="189"/>
      <c r="GJ18" s="189"/>
      <c r="GK18" s="189"/>
      <c r="GL18" s="189"/>
      <c r="GM18" s="189"/>
      <c r="GN18" s="189"/>
      <c r="GO18" s="189"/>
      <c r="GP18" s="189"/>
      <c r="GQ18" s="189"/>
      <c r="GR18" s="189"/>
      <c r="GS18" s="189"/>
      <c r="GT18" s="189"/>
      <c r="GU18" s="189"/>
    </row>
    <row r="19" spans="1:243" s="190" customFormat="1" ht="51" x14ac:dyDescent="0.2">
      <c r="A19" s="183">
        <v>10</v>
      </c>
      <c r="B19" s="184" t="s">
        <v>80</v>
      </c>
      <c r="C19" s="183" t="s">
        <v>31</v>
      </c>
      <c r="D19" s="183" t="s">
        <v>81</v>
      </c>
      <c r="E19" s="183">
        <v>4.5999999999999996</v>
      </c>
      <c r="F19" s="183">
        <v>3</v>
      </c>
      <c r="G19" s="183">
        <v>4.5999999999999996</v>
      </c>
      <c r="H19" s="12" t="s">
        <v>82</v>
      </c>
      <c r="I19" s="183" t="s">
        <v>83</v>
      </c>
      <c r="J19" s="184" t="s">
        <v>84</v>
      </c>
      <c r="K19" s="187" t="s">
        <v>25</v>
      </c>
      <c r="L19" s="11" t="s">
        <v>26</v>
      </c>
      <c r="M19" s="184">
        <v>0</v>
      </c>
      <c r="N19" s="184">
        <v>0</v>
      </c>
      <c r="O19" s="12"/>
      <c r="P19" s="12"/>
      <c r="Q19" s="12"/>
      <c r="R19" s="12" t="s">
        <v>450</v>
      </c>
      <c r="S19" s="12"/>
      <c r="T19" s="12"/>
      <c r="U19" s="12"/>
      <c r="V19" s="12"/>
      <c r="W19" s="188" t="s">
        <v>731</v>
      </c>
      <c r="X19" s="184" t="s">
        <v>457</v>
      </c>
      <c r="Y19" s="188" t="s">
        <v>669</v>
      </c>
      <c r="Z19" s="184" t="s">
        <v>657</v>
      </c>
      <c r="AA19" s="194"/>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c r="FX19" s="194"/>
      <c r="FY19" s="194"/>
      <c r="FZ19" s="194"/>
      <c r="GA19" s="194"/>
      <c r="GB19" s="194"/>
      <c r="GC19" s="194"/>
      <c r="GD19" s="194"/>
      <c r="GE19" s="194"/>
      <c r="GF19" s="194"/>
      <c r="GG19" s="194"/>
      <c r="GH19" s="194"/>
      <c r="GI19" s="194"/>
      <c r="GJ19" s="194"/>
      <c r="GK19" s="194"/>
      <c r="GL19" s="194"/>
      <c r="GM19" s="194"/>
      <c r="GN19" s="194"/>
      <c r="GO19" s="194"/>
      <c r="GP19" s="194"/>
      <c r="GQ19" s="194"/>
      <c r="GR19" s="194"/>
      <c r="GS19" s="194"/>
      <c r="GT19" s="194"/>
      <c r="GU19" s="194"/>
    </row>
    <row r="20" spans="1:243" ht="25.5" x14ac:dyDescent="0.2">
      <c r="A20" s="7">
        <v>11</v>
      </c>
      <c r="B20" s="12" t="s">
        <v>104</v>
      </c>
      <c r="C20" s="7" t="s">
        <v>31</v>
      </c>
      <c r="D20" s="7" t="s">
        <v>105</v>
      </c>
      <c r="E20" s="7">
        <v>0.03</v>
      </c>
      <c r="F20" s="7"/>
      <c r="G20" s="7">
        <v>0.03</v>
      </c>
      <c r="H20" s="12" t="s">
        <v>82</v>
      </c>
      <c r="I20" s="7" t="s">
        <v>106</v>
      </c>
      <c r="J20" s="12" t="s">
        <v>107</v>
      </c>
      <c r="K20" s="11" t="s">
        <v>25</v>
      </c>
      <c r="L20" s="11" t="s">
        <v>26</v>
      </c>
      <c r="M20" s="12">
        <v>0</v>
      </c>
      <c r="N20" s="12">
        <v>0</v>
      </c>
      <c r="O20" s="12"/>
      <c r="P20" s="12"/>
      <c r="Q20" s="12"/>
      <c r="R20" s="12" t="s">
        <v>450</v>
      </c>
      <c r="S20" s="12"/>
      <c r="T20" s="12"/>
      <c r="U20" s="12"/>
      <c r="V20" s="12"/>
      <c r="W20" s="5"/>
      <c r="X20" s="12"/>
      <c r="Y20" s="7" t="s">
        <v>668</v>
      </c>
      <c r="Z20" s="12"/>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row>
    <row r="21" spans="1:243" s="190" customFormat="1" ht="102" x14ac:dyDescent="0.2">
      <c r="A21" s="183">
        <v>12</v>
      </c>
      <c r="B21" s="184" t="s">
        <v>716</v>
      </c>
      <c r="C21" s="183" t="s">
        <v>31</v>
      </c>
      <c r="D21" s="183" t="s">
        <v>112</v>
      </c>
      <c r="E21" s="183">
        <v>13.2</v>
      </c>
      <c r="F21" s="183"/>
      <c r="G21" s="186">
        <v>1.1000000000000001</v>
      </c>
      <c r="H21" s="7" t="s">
        <v>22</v>
      </c>
      <c r="I21" s="183" t="s">
        <v>113</v>
      </c>
      <c r="J21" s="184" t="s">
        <v>718</v>
      </c>
      <c r="K21" s="192" t="s">
        <v>25</v>
      </c>
      <c r="L21" s="14" t="s">
        <v>26</v>
      </c>
      <c r="M21" s="183">
        <v>13.03</v>
      </c>
      <c r="N21" s="195">
        <v>0.98699999999999999</v>
      </c>
      <c r="O21" s="7"/>
      <c r="P21" s="7"/>
      <c r="Q21" s="7"/>
      <c r="R21" s="7" t="s">
        <v>450</v>
      </c>
      <c r="S21" s="7"/>
      <c r="T21" s="7"/>
      <c r="U21" s="7"/>
      <c r="V21" s="7"/>
      <c r="W21" s="188" t="s">
        <v>717</v>
      </c>
      <c r="X21" s="184" t="s">
        <v>466</v>
      </c>
      <c r="Y21" s="188" t="s">
        <v>669</v>
      </c>
      <c r="Z21" s="183" t="s">
        <v>656</v>
      </c>
      <c r="AA21" s="189"/>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189"/>
      <c r="EU21" s="189"/>
      <c r="EV21" s="189"/>
      <c r="EW21" s="189"/>
      <c r="EX21" s="189"/>
      <c r="EY21" s="189"/>
      <c r="EZ21" s="189"/>
      <c r="FA21" s="189"/>
      <c r="FB21" s="189"/>
      <c r="FC21" s="189"/>
      <c r="FD21" s="189"/>
      <c r="FE21" s="189"/>
      <c r="FF21" s="189"/>
      <c r="FG21" s="189"/>
      <c r="FH21" s="189"/>
      <c r="FI21" s="189"/>
      <c r="FJ21" s="189"/>
      <c r="FK21" s="189"/>
      <c r="FL21" s="189"/>
      <c r="FM21" s="189"/>
      <c r="FN21" s="189"/>
      <c r="FO21" s="189"/>
      <c r="FP21" s="189"/>
      <c r="FQ21" s="189"/>
      <c r="FR21" s="189"/>
      <c r="FS21" s="189"/>
      <c r="FT21" s="189"/>
      <c r="FU21" s="189"/>
      <c r="FV21" s="189"/>
      <c r="FW21" s="189"/>
      <c r="FX21" s="189"/>
      <c r="FY21" s="189"/>
      <c r="FZ21" s="189"/>
      <c r="GA21" s="189"/>
      <c r="GB21" s="189"/>
      <c r="GC21" s="189"/>
      <c r="GD21" s="189"/>
      <c r="GE21" s="189"/>
      <c r="GF21" s="189"/>
      <c r="GG21" s="189"/>
      <c r="GH21" s="189"/>
      <c r="GI21" s="189"/>
      <c r="GJ21" s="189"/>
      <c r="GK21" s="189"/>
      <c r="GL21" s="189"/>
      <c r="GM21" s="189"/>
      <c r="GN21" s="189"/>
      <c r="GO21" s="189"/>
      <c r="GP21" s="189"/>
      <c r="GQ21" s="189"/>
      <c r="GR21" s="189"/>
      <c r="GS21" s="189"/>
      <c r="GT21" s="189"/>
      <c r="GU21" s="189"/>
    </row>
    <row r="22" spans="1:243" ht="63.75" x14ac:dyDescent="0.2">
      <c r="A22" s="7">
        <v>13</v>
      </c>
      <c r="B22" s="12" t="s">
        <v>119</v>
      </c>
      <c r="C22" s="7" t="s">
        <v>19</v>
      </c>
      <c r="D22" s="7" t="s">
        <v>20</v>
      </c>
      <c r="E22" s="7">
        <v>4.54</v>
      </c>
      <c r="F22" s="7">
        <v>1.44</v>
      </c>
      <c r="G22" s="7">
        <v>1.44</v>
      </c>
      <c r="H22" s="7" t="s">
        <v>82</v>
      </c>
      <c r="I22" s="7" t="s">
        <v>32</v>
      </c>
      <c r="J22" s="12" t="s">
        <v>120</v>
      </c>
      <c r="K22" s="7" t="s">
        <v>25</v>
      </c>
      <c r="L22" s="7" t="s">
        <v>26</v>
      </c>
      <c r="M22" s="7">
        <v>4.43</v>
      </c>
      <c r="N22" s="7">
        <v>97.71</v>
      </c>
      <c r="O22" s="7"/>
      <c r="P22" s="7"/>
      <c r="Q22" s="7"/>
      <c r="R22" s="7" t="s">
        <v>450</v>
      </c>
      <c r="S22" s="7"/>
      <c r="T22" s="7"/>
      <c r="U22" s="7" t="s">
        <v>488</v>
      </c>
      <c r="V22" s="7"/>
      <c r="W22" s="5"/>
      <c r="X22" s="7" t="s">
        <v>596</v>
      </c>
      <c r="Y22" s="7" t="s">
        <v>668</v>
      </c>
      <c r="Z22" s="25"/>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row>
    <row r="23" spans="1:243" ht="51" x14ac:dyDescent="0.2">
      <c r="A23" s="7">
        <v>14</v>
      </c>
      <c r="B23" s="12" t="s">
        <v>123</v>
      </c>
      <c r="C23" s="7" t="s">
        <v>19</v>
      </c>
      <c r="D23" s="7" t="s">
        <v>20</v>
      </c>
      <c r="E23" s="7">
        <v>0.7</v>
      </c>
      <c r="F23" s="7">
        <v>0.2</v>
      </c>
      <c r="G23" s="7">
        <v>0.7</v>
      </c>
      <c r="H23" s="7" t="s">
        <v>82</v>
      </c>
      <c r="I23" s="7" t="s">
        <v>32</v>
      </c>
      <c r="J23" s="12" t="s">
        <v>124</v>
      </c>
      <c r="K23" s="7" t="s">
        <v>25</v>
      </c>
      <c r="L23" s="7" t="s">
        <v>26</v>
      </c>
      <c r="M23" s="92">
        <v>0.23130000000000001</v>
      </c>
      <c r="N23" s="7">
        <v>33.042857142857144</v>
      </c>
      <c r="O23" s="7"/>
      <c r="P23" s="7"/>
      <c r="Q23" s="7"/>
      <c r="R23" s="7" t="s">
        <v>450</v>
      </c>
      <c r="S23" s="7"/>
      <c r="T23" s="7"/>
      <c r="U23" s="7"/>
      <c r="V23" s="7"/>
      <c r="W23" s="5"/>
      <c r="X23" s="7"/>
      <c r="Y23" s="7" t="s">
        <v>668</v>
      </c>
      <c r="Z23" s="25"/>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row>
    <row r="24" spans="1:243" ht="51" x14ac:dyDescent="0.2">
      <c r="A24" s="7">
        <v>15</v>
      </c>
      <c r="B24" s="12" t="s">
        <v>125</v>
      </c>
      <c r="C24" s="7" t="s">
        <v>19</v>
      </c>
      <c r="D24" s="7" t="s">
        <v>20</v>
      </c>
      <c r="E24" s="7">
        <v>5</v>
      </c>
      <c r="F24" s="7">
        <v>1.1000000000000001</v>
      </c>
      <c r="G24" s="13">
        <v>1.1000000000000001</v>
      </c>
      <c r="H24" s="7" t="s">
        <v>82</v>
      </c>
      <c r="I24" s="7" t="s">
        <v>39</v>
      </c>
      <c r="J24" s="12" t="s">
        <v>126</v>
      </c>
      <c r="K24" s="7" t="s">
        <v>25</v>
      </c>
      <c r="L24" s="7" t="s">
        <v>26</v>
      </c>
      <c r="M24" s="92">
        <v>3.9</v>
      </c>
      <c r="N24" s="7">
        <v>78</v>
      </c>
      <c r="O24" s="7"/>
      <c r="P24" s="7"/>
      <c r="Q24" s="7"/>
      <c r="R24" s="7" t="s">
        <v>450</v>
      </c>
      <c r="S24" s="7"/>
      <c r="T24" s="7"/>
      <c r="U24" s="7"/>
      <c r="V24" s="7"/>
      <c r="W24" s="5"/>
      <c r="X24" s="76" t="s">
        <v>592</v>
      </c>
      <c r="Y24" s="7" t="s">
        <v>668</v>
      </c>
      <c r="Z24" s="25"/>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row>
    <row r="25" spans="1:243" ht="51" x14ac:dyDescent="0.2">
      <c r="A25" s="7">
        <v>16</v>
      </c>
      <c r="B25" s="12" t="s">
        <v>127</v>
      </c>
      <c r="C25" s="7" t="s">
        <v>19</v>
      </c>
      <c r="D25" s="7" t="s">
        <v>20</v>
      </c>
      <c r="E25" s="7">
        <v>1.3</v>
      </c>
      <c r="F25" s="7">
        <v>0.08</v>
      </c>
      <c r="G25" s="7">
        <v>1.3</v>
      </c>
      <c r="H25" s="7" t="s">
        <v>82</v>
      </c>
      <c r="I25" s="7" t="s">
        <v>23</v>
      </c>
      <c r="J25" s="12" t="s">
        <v>128</v>
      </c>
      <c r="K25" s="7" t="s">
        <v>25</v>
      </c>
      <c r="L25" s="7" t="s">
        <v>26</v>
      </c>
      <c r="M25" s="7">
        <v>1.3</v>
      </c>
      <c r="N25" s="7">
        <v>100</v>
      </c>
      <c r="O25" s="7"/>
      <c r="P25" s="7"/>
      <c r="Q25" s="7"/>
      <c r="R25" s="7" t="s">
        <v>450</v>
      </c>
      <c r="S25" s="7"/>
      <c r="T25" s="7"/>
      <c r="U25" s="7"/>
      <c r="V25" s="7"/>
      <c r="W25" s="5"/>
      <c r="X25" s="7"/>
      <c r="Y25" s="7" t="s">
        <v>668</v>
      </c>
      <c r="Z25" s="25"/>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row>
    <row r="26" spans="1:243" ht="63.75" x14ac:dyDescent="0.2">
      <c r="A26" s="7">
        <v>17</v>
      </c>
      <c r="B26" s="12" t="s">
        <v>129</v>
      </c>
      <c r="C26" s="7" t="s">
        <v>19</v>
      </c>
      <c r="D26" s="7" t="s">
        <v>20</v>
      </c>
      <c r="E26" s="7">
        <v>1.2</v>
      </c>
      <c r="F26" s="7">
        <v>0.05</v>
      </c>
      <c r="G26" s="7">
        <v>0.05</v>
      </c>
      <c r="H26" s="7" t="s">
        <v>82</v>
      </c>
      <c r="I26" s="7" t="s">
        <v>130</v>
      </c>
      <c r="J26" s="12" t="s">
        <v>131</v>
      </c>
      <c r="K26" s="7" t="s">
        <v>25</v>
      </c>
      <c r="L26" s="7" t="s">
        <v>26</v>
      </c>
      <c r="M26" s="7">
        <v>1.1499999999999999</v>
      </c>
      <c r="N26" s="9">
        <v>95.833333333333329</v>
      </c>
      <c r="O26" s="7"/>
      <c r="P26" s="7"/>
      <c r="Q26" s="7"/>
      <c r="R26" s="7" t="s">
        <v>450</v>
      </c>
      <c r="S26" s="7"/>
      <c r="T26" s="7"/>
      <c r="U26" s="7" t="s">
        <v>488</v>
      </c>
      <c r="V26" s="7"/>
      <c r="W26" s="5"/>
      <c r="X26" s="7" t="s">
        <v>597</v>
      </c>
      <c r="Y26" s="7" t="s">
        <v>668</v>
      </c>
      <c r="Z26" s="25"/>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row>
    <row r="27" spans="1:243" ht="89.25" x14ac:dyDescent="0.2">
      <c r="A27" s="7">
        <v>18</v>
      </c>
      <c r="B27" s="12" t="s">
        <v>136</v>
      </c>
      <c r="C27" s="7" t="s">
        <v>50</v>
      </c>
      <c r="D27" s="7" t="s">
        <v>81</v>
      </c>
      <c r="E27" s="7">
        <v>0.52</v>
      </c>
      <c r="F27" s="7">
        <v>0.52</v>
      </c>
      <c r="G27" s="7">
        <v>0.52</v>
      </c>
      <c r="H27" s="7" t="s">
        <v>82</v>
      </c>
      <c r="I27" s="7" t="s">
        <v>88</v>
      </c>
      <c r="J27" s="12" t="s">
        <v>137</v>
      </c>
      <c r="K27" s="7" t="s">
        <v>25</v>
      </c>
      <c r="L27" s="7" t="s">
        <v>26</v>
      </c>
      <c r="M27" s="7">
        <v>0.52</v>
      </c>
      <c r="N27" s="68">
        <v>1</v>
      </c>
      <c r="O27" s="7"/>
      <c r="P27" s="7"/>
      <c r="Q27" s="7"/>
      <c r="R27" s="7" t="s">
        <v>450</v>
      </c>
      <c r="S27" s="7"/>
      <c r="T27" s="7"/>
      <c r="U27" s="7"/>
      <c r="V27" s="7"/>
      <c r="W27" s="5"/>
      <c r="X27" s="12" t="s">
        <v>459</v>
      </c>
      <c r="Y27" s="7" t="s">
        <v>668</v>
      </c>
      <c r="Z27" s="25"/>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row>
    <row r="28" spans="1:243" ht="89.25" x14ac:dyDescent="0.2">
      <c r="A28" s="7">
        <v>19</v>
      </c>
      <c r="B28" s="12" t="s">
        <v>138</v>
      </c>
      <c r="C28" s="7" t="s">
        <v>50</v>
      </c>
      <c r="D28" s="7" t="s">
        <v>81</v>
      </c>
      <c r="E28" s="7">
        <v>0.4</v>
      </c>
      <c r="F28" s="7">
        <v>0.4</v>
      </c>
      <c r="G28" s="7">
        <v>0.4</v>
      </c>
      <c r="H28" s="7" t="s">
        <v>82</v>
      </c>
      <c r="I28" s="7" t="s">
        <v>32</v>
      </c>
      <c r="J28" s="12" t="s">
        <v>139</v>
      </c>
      <c r="K28" s="7" t="s">
        <v>25</v>
      </c>
      <c r="L28" s="7" t="s">
        <v>26</v>
      </c>
      <c r="M28" s="7">
        <v>0.4</v>
      </c>
      <c r="N28" s="68">
        <v>1</v>
      </c>
      <c r="O28" s="7"/>
      <c r="P28" s="7"/>
      <c r="Q28" s="7"/>
      <c r="R28" s="7" t="s">
        <v>450</v>
      </c>
      <c r="S28" s="7"/>
      <c r="T28" s="7"/>
      <c r="U28" s="7"/>
      <c r="V28" s="7"/>
      <c r="W28" s="5"/>
      <c r="X28" s="12" t="s">
        <v>459</v>
      </c>
      <c r="Y28" s="7" t="s">
        <v>668</v>
      </c>
      <c r="Z28" s="25"/>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row>
    <row r="29" spans="1:243" ht="89.25" x14ac:dyDescent="0.2">
      <c r="A29" s="7">
        <v>20</v>
      </c>
      <c r="B29" s="12" t="s">
        <v>140</v>
      </c>
      <c r="C29" s="7" t="s">
        <v>50</v>
      </c>
      <c r="D29" s="7" t="s">
        <v>81</v>
      </c>
      <c r="E29" s="7">
        <v>1.6</v>
      </c>
      <c r="F29" s="7">
        <v>1.6</v>
      </c>
      <c r="G29" s="7">
        <v>1.6</v>
      </c>
      <c r="H29" s="7" t="s">
        <v>82</v>
      </c>
      <c r="I29" s="7" t="s">
        <v>88</v>
      </c>
      <c r="J29" s="12" t="s">
        <v>141</v>
      </c>
      <c r="K29" s="7" t="s">
        <v>25</v>
      </c>
      <c r="L29" s="7" t="s">
        <v>26</v>
      </c>
      <c r="M29" s="7">
        <v>1.6</v>
      </c>
      <c r="N29" s="68">
        <v>1</v>
      </c>
      <c r="O29" s="7"/>
      <c r="P29" s="7"/>
      <c r="Q29" s="7"/>
      <c r="R29" s="7" t="s">
        <v>450</v>
      </c>
      <c r="S29" s="7"/>
      <c r="T29" s="7"/>
      <c r="U29" s="7"/>
      <c r="V29" s="7"/>
      <c r="W29" s="5"/>
      <c r="X29" s="12" t="s">
        <v>459</v>
      </c>
      <c r="Y29" s="7" t="s">
        <v>668</v>
      </c>
      <c r="Z29" s="25"/>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row>
    <row r="30" spans="1:243" ht="102" x14ac:dyDescent="0.2">
      <c r="A30" s="7">
        <v>21</v>
      </c>
      <c r="B30" s="12" t="s">
        <v>146</v>
      </c>
      <c r="C30" s="7" t="s">
        <v>31</v>
      </c>
      <c r="D30" s="7" t="s">
        <v>81</v>
      </c>
      <c r="E30" s="7">
        <v>17.89</v>
      </c>
      <c r="F30" s="7">
        <v>8.6</v>
      </c>
      <c r="G30" s="7">
        <v>17.89</v>
      </c>
      <c r="H30" s="7" t="s">
        <v>82</v>
      </c>
      <c r="I30" s="7" t="s">
        <v>147</v>
      </c>
      <c r="J30" s="12" t="s">
        <v>148</v>
      </c>
      <c r="K30" s="7" t="s">
        <v>25</v>
      </c>
      <c r="L30" s="7" t="s">
        <v>26</v>
      </c>
      <c r="M30" s="7">
        <v>4.37</v>
      </c>
      <c r="N30" s="75">
        <v>4.0899999999999999E-2</v>
      </c>
      <c r="O30" s="7"/>
      <c r="P30" s="7"/>
      <c r="Q30" s="7"/>
      <c r="R30" s="7" t="s">
        <v>450</v>
      </c>
      <c r="S30" s="7"/>
      <c r="T30" s="7"/>
      <c r="U30" s="7"/>
      <c r="V30" s="7"/>
      <c r="W30" s="5"/>
      <c r="X30" s="7" t="s">
        <v>467</v>
      </c>
      <c r="Y30" s="7" t="s">
        <v>668</v>
      </c>
      <c r="Z30" s="25"/>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41"/>
      <c r="GW30" s="141"/>
      <c r="GX30" s="141"/>
      <c r="GY30" s="141"/>
      <c r="GZ30" s="141"/>
      <c r="HA30" s="141"/>
      <c r="HB30" s="141"/>
      <c r="HC30" s="141"/>
      <c r="HD30" s="141"/>
      <c r="HE30" s="141"/>
      <c r="HF30" s="141"/>
      <c r="HG30" s="141"/>
      <c r="HH30" s="141"/>
      <c r="HI30" s="141"/>
      <c r="HJ30" s="141"/>
      <c r="HK30" s="141"/>
      <c r="HL30" s="141"/>
      <c r="HM30" s="141"/>
      <c r="HN30" s="141"/>
      <c r="HO30" s="141"/>
      <c r="HP30" s="141"/>
      <c r="HQ30" s="141"/>
      <c r="HR30" s="141"/>
      <c r="HS30" s="141"/>
      <c r="HT30" s="141"/>
      <c r="HU30" s="141"/>
      <c r="HV30" s="141"/>
      <c r="HW30" s="141"/>
      <c r="HX30" s="141"/>
      <c r="HY30" s="141"/>
      <c r="HZ30" s="141"/>
      <c r="IA30" s="141"/>
      <c r="IB30" s="141"/>
      <c r="IC30" s="141"/>
      <c r="ID30" s="141"/>
      <c r="IE30" s="141"/>
      <c r="IF30" s="141"/>
      <c r="IG30" s="141"/>
      <c r="IH30" s="141"/>
      <c r="II30" s="141"/>
    </row>
    <row r="31" spans="1:243" s="190" customFormat="1" ht="63.75" x14ac:dyDescent="0.2">
      <c r="A31" s="183">
        <v>22</v>
      </c>
      <c r="B31" s="184" t="s">
        <v>149</v>
      </c>
      <c r="C31" s="183" t="s">
        <v>31</v>
      </c>
      <c r="D31" s="183" t="s">
        <v>81</v>
      </c>
      <c r="E31" s="183">
        <v>20</v>
      </c>
      <c r="F31" s="183"/>
      <c r="G31" s="183">
        <v>20</v>
      </c>
      <c r="H31" s="7" t="s">
        <v>82</v>
      </c>
      <c r="I31" s="183" t="s">
        <v>75</v>
      </c>
      <c r="J31" s="231" t="s">
        <v>658</v>
      </c>
      <c r="K31" s="183" t="s">
        <v>25</v>
      </c>
      <c r="L31" s="7" t="s">
        <v>26</v>
      </c>
      <c r="M31" s="183">
        <v>0</v>
      </c>
      <c r="N31" s="183">
        <v>0</v>
      </c>
      <c r="O31" s="7"/>
      <c r="P31" s="7"/>
      <c r="Q31" s="7"/>
      <c r="R31" s="7" t="s">
        <v>450</v>
      </c>
      <c r="S31" s="7"/>
      <c r="T31" s="7"/>
      <c r="U31" s="7"/>
      <c r="V31" s="7"/>
      <c r="W31" s="188" t="s">
        <v>733</v>
      </c>
      <c r="X31" s="199" t="s">
        <v>468</v>
      </c>
      <c r="Y31" s="188" t="s">
        <v>669</v>
      </c>
      <c r="Z31" s="198" t="s">
        <v>659</v>
      </c>
      <c r="AA31" s="200"/>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c r="IC31" s="201"/>
      <c r="ID31" s="201"/>
      <c r="IE31" s="201"/>
      <c r="IF31" s="201"/>
      <c r="IG31" s="201"/>
      <c r="IH31" s="201"/>
      <c r="II31" s="201"/>
    </row>
    <row r="32" spans="1:243" s="190" customFormat="1" ht="51" x14ac:dyDescent="0.2">
      <c r="A32" s="183">
        <v>23</v>
      </c>
      <c r="B32" s="184" t="s">
        <v>153</v>
      </c>
      <c r="C32" s="183" t="s">
        <v>31</v>
      </c>
      <c r="D32" s="198" t="s">
        <v>105</v>
      </c>
      <c r="E32" s="183">
        <v>0.01</v>
      </c>
      <c r="F32" s="183"/>
      <c r="G32" s="183">
        <v>0.01</v>
      </c>
      <c r="H32" s="7" t="s">
        <v>82</v>
      </c>
      <c r="I32" s="183" t="s">
        <v>154</v>
      </c>
      <c r="J32" s="184" t="s">
        <v>155</v>
      </c>
      <c r="K32" s="183" t="s">
        <v>25</v>
      </c>
      <c r="L32" s="7" t="s">
        <v>26</v>
      </c>
      <c r="M32" s="183">
        <v>0</v>
      </c>
      <c r="N32" s="183">
        <v>0</v>
      </c>
      <c r="O32" s="7"/>
      <c r="P32" s="7"/>
      <c r="Q32" s="7"/>
      <c r="R32" s="7" t="s">
        <v>450</v>
      </c>
      <c r="S32" s="25"/>
      <c r="T32" s="25"/>
      <c r="U32" s="25"/>
      <c r="V32" s="25"/>
      <c r="W32" s="188" t="s">
        <v>719</v>
      </c>
      <c r="X32" s="202"/>
      <c r="Y32" s="188" t="s">
        <v>669</v>
      </c>
      <c r="Z32" s="203"/>
      <c r="AA32" s="200"/>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c r="IC32" s="201"/>
      <c r="ID32" s="201"/>
      <c r="IE32" s="201"/>
      <c r="IF32" s="201"/>
      <c r="IG32" s="201"/>
      <c r="IH32" s="201"/>
      <c r="II32" s="201"/>
    </row>
    <row r="33" spans="1:243" s="190" customFormat="1" ht="51" x14ac:dyDescent="0.2">
      <c r="A33" s="183">
        <v>24</v>
      </c>
      <c r="B33" s="184" t="s">
        <v>156</v>
      </c>
      <c r="C33" s="183" t="s">
        <v>31</v>
      </c>
      <c r="D33" s="198" t="s">
        <v>105</v>
      </c>
      <c r="E33" s="183">
        <v>0.15</v>
      </c>
      <c r="F33" s="183"/>
      <c r="G33" s="183">
        <v>0.15</v>
      </c>
      <c r="H33" s="7" t="s">
        <v>82</v>
      </c>
      <c r="I33" s="183" t="s">
        <v>51</v>
      </c>
      <c r="J33" s="184" t="s">
        <v>157</v>
      </c>
      <c r="K33" s="183" t="s">
        <v>25</v>
      </c>
      <c r="L33" s="7" t="s">
        <v>26</v>
      </c>
      <c r="M33" s="183">
        <v>0</v>
      </c>
      <c r="N33" s="183">
        <v>0</v>
      </c>
      <c r="O33" s="7"/>
      <c r="P33" s="7"/>
      <c r="Q33" s="7"/>
      <c r="R33" s="7" t="s">
        <v>450</v>
      </c>
      <c r="S33" s="25"/>
      <c r="T33" s="25"/>
      <c r="U33" s="25"/>
      <c r="V33" s="25"/>
      <c r="W33" s="188" t="s">
        <v>719</v>
      </c>
      <c r="X33" s="202"/>
      <c r="Y33" s="188" t="s">
        <v>669</v>
      </c>
      <c r="Z33" s="203"/>
      <c r="AA33" s="200"/>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c r="IC33" s="201"/>
      <c r="ID33" s="201"/>
      <c r="IE33" s="201"/>
      <c r="IF33" s="201"/>
      <c r="IG33" s="201"/>
      <c r="IH33" s="201"/>
      <c r="II33" s="201"/>
    </row>
    <row r="34" spans="1:243" ht="36" customHeight="1" x14ac:dyDescent="0.2">
      <c r="A34" s="7">
        <v>25</v>
      </c>
      <c r="B34" s="17" t="s">
        <v>160</v>
      </c>
      <c r="C34" s="7" t="s">
        <v>161</v>
      </c>
      <c r="D34" s="7" t="s">
        <v>162</v>
      </c>
      <c r="E34" s="18">
        <v>0.9</v>
      </c>
      <c r="F34" s="18">
        <v>0.9</v>
      </c>
      <c r="G34" s="18">
        <v>0.9</v>
      </c>
      <c r="H34" s="7" t="s">
        <v>82</v>
      </c>
      <c r="I34" s="14" t="s">
        <v>98</v>
      </c>
      <c r="J34" s="17" t="s">
        <v>163</v>
      </c>
      <c r="K34" s="7" t="s">
        <v>25</v>
      </c>
      <c r="L34" s="7" t="s">
        <v>26</v>
      </c>
      <c r="M34" s="7">
        <v>0</v>
      </c>
      <c r="N34" s="7">
        <v>0</v>
      </c>
      <c r="O34" s="7"/>
      <c r="P34" s="7"/>
      <c r="Q34" s="7"/>
      <c r="R34" s="7" t="s">
        <v>450</v>
      </c>
      <c r="S34" s="7"/>
      <c r="T34" s="7"/>
      <c r="U34" s="7"/>
      <c r="V34" s="7"/>
      <c r="W34" s="5"/>
      <c r="X34" s="12" t="s">
        <v>451</v>
      </c>
      <c r="Y34" s="7" t="s">
        <v>668</v>
      </c>
      <c r="Z34" s="7"/>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row>
    <row r="35" spans="1:243" ht="38.25" x14ac:dyDescent="0.2">
      <c r="A35" s="7">
        <v>26</v>
      </c>
      <c r="B35" s="12" t="s">
        <v>164</v>
      </c>
      <c r="C35" s="14" t="s">
        <v>31</v>
      </c>
      <c r="D35" s="14" t="s">
        <v>105</v>
      </c>
      <c r="E35" s="48">
        <v>0.2</v>
      </c>
      <c r="F35" s="48">
        <v>0.02</v>
      </c>
      <c r="G35" s="48">
        <v>0.18</v>
      </c>
      <c r="H35" s="7" t="s">
        <v>82</v>
      </c>
      <c r="I35" s="7" t="s">
        <v>75</v>
      </c>
      <c r="J35" s="12" t="s">
        <v>165</v>
      </c>
      <c r="K35" s="7" t="s">
        <v>25</v>
      </c>
      <c r="L35" s="7" t="s">
        <v>26</v>
      </c>
      <c r="M35" s="7">
        <v>0</v>
      </c>
      <c r="N35" s="7">
        <v>0</v>
      </c>
      <c r="O35" s="7"/>
      <c r="P35" s="7"/>
      <c r="Q35" s="7"/>
      <c r="R35" s="7" t="s">
        <v>450</v>
      </c>
      <c r="S35" s="7"/>
      <c r="T35" s="7"/>
      <c r="U35" s="7"/>
      <c r="V35" s="7"/>
      <c r="W35" s="5"/>
      <c r="X35" s="12"/>
      <c r="Y35" s="7" t="s">
        <v>668</v>
      </c>
      <c r="Z35" s="7"/>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row>
    <row r="36" spans="1:243" ht="28.9" customHeight="1" x14ac:dyDescent="0.2">
      <c r="A36" s="226" t="s">
        <v>158</v>
      </c>
      <c r="B36" s="227" t="s">
        <v>167</v>
      </c>
      <c r="C36" s="227"/>
      <c r="D36" s="227"/>
      <c r="E36" s="227"/>
      <c r="F36" s="227"/>
      <c r="G36" s="227"/>
      <c r="H36" s="227"/>
      <c r="I36" s="227"/>
      <c r="J36" s="227"/>
      <c r="K36" s="227"/>
      <c r="L36" s="227"/>
      <c r="M36" s="228"/>
      <c r="N36" s="228"/>
      <c r="O36" s="228"/>
      <c r="P36" s="228"/>
      <c r="Q36" s="228"/>
      <c r="R36" s="228"/>
      <c r="S36" s="228"/>
      <c r="T36" s="228"/>
      <c r="U36" s="228"/>
      <c r="V36" s="228"/>
      <c r="W36" s="234"/>
      <c r="X36" s="229"/>
      <c r="Y36" s="230"/>
      <c r="Z36" s="228"/>
      <c r="AA36" s="182"/>
    </row>
    <row r="37" spans="1:243" s="190" customFormat="1" ht="76.5" x14ac:dyDescent="0.2">
      <c r="A37" s="183">
        <v>27</v>
      </c>
      <c r="B37" s="184" t="s">
        <v>182</v>
      </c>
      <c r="C37" s="183" t="s">
        <v>31</v>
      </c>
      <c r="D37" s="198" t="s">
        <v>105</v>
      </c>
      <c r="E37" s="183">
        <v>15.03</v>
      </c>
      <c r="F37" s="183"/>
      <c r="G37" s="183">
        <v>15.03</v>
      </c>
      <c r="H37" s="7" t="s">
        <v>82</v>
      </c>
      <c r="I37" s="183" t="s">
        <v>183</v>
      </c>
      <c r="J37" s="184" t="s">
        <v>593</v>
      </c>
      <c r="K37" s="183" t="s">
        <v>25</v>
      </c>
      <c r="L37" s="7" t="s">
        <v>171</v>
      </c>
      <c r="M37" s="183">
        <v>0</v>
      </c>
      <c r="N37" s="183">
        <v>0</v>
      </c>
      <c r="O37" s="7"/>
      <c r="P37" s="7"/>
      <c r="Q37" s="7"/>
      <c r="R37" s="7" t="s">
        <v>450</v>
      </c>
      <c r="S37" s="25"/>
      <c r="T37" s="25"/>
      <c r="U37" s="25"/>
      <c r="V37" s="25" t="s">
        <v>594</v>
      </c>
      <c r="W37" s="188" t="s">
        <v>720</v>
      </c>
      <c r="X37" s="202"/>
      <c r="Y37" s="188" t="s">
        <v>669</v>
      </c>
      <c r="Z37" s="203"/>
      <c r="AA37" s="200"/>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row>
    <row r="38" spans="1:243" ht="51" x14ac:dyDescent="0.2">
      <c r="A38" s="7">
        <v>28</v>
      </c>
      <c r="B38" s="19" t="s">
        <v>185</v>
      </c>
      <c r="C38" s="7" t="s">
        <v>19</v>
      </c>
      <c r="D38" s="7" t="s">
        <v>20</v>
      </c>
      <c r="E38" s="18">
        <v>1.5</v>
      </c>
      <c r="F38" s="18">
        <v>1.5</v>
      </c>
      <c r="G38" s="18">
        <v>1.5</v>
      </c>
      <c r="H38" s="7" t="s">
        <v>82</v>
      </c>
      <c r="I38" s="14" t="s">
        <v>58</v>
      </c>
      <c r="J38" s="66" t="s">
        <v>602</v>
      </c>
      <c r="K38" s="20" t="s">
        <v>25</v>
      </c>
      <c r="L38" s="20" t="s">
        <v>171</v>
      </c>
      <c r="M38" s="7">
        <v>0</v>
      </c>
      <c r="N38" s="7">
        <v>0</v>
      </c>
      <c r="O38" s="7"/>
      <c r="P38" s="7"/>
      <c r="Q38" s="7"/>
      <c r="R38" s="7" t="s">
        <v>450</v>
      </c>
      <c r="S38" s="122"/>
      <c r="T38" s="122"/>
      <c r="U38" s="7"/>
      <c r="V38" s="91" t="s">
        <v>491</v>
      </c>
      <c r="W38" s="5"/>
      <c r="X38" s="7" t="s">
        <v>490</v>
      </c>
      <c r="Y38" s="7" t="s">
        <v>668</v>
      </c>
      <c r="Z38" s="122"/>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1"/>
      <c r="ED38" s="141"/>
      <c r="EE38" s="141"/>
      <c r="EF38" s="141"/>
      <c r="EG38" s="141"/>
      <c r="EH38" s="141"/>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1"/>
      <c r="FI38" s="141"/>
      <c r="FJ38" s="141"/>
      <c r="FK38" s="141"/>
      <c r="FL38" s="141"/>
      <c r="FM38" s="141"/>
      <c r="FN38" s="141"/>
      <c r="FO38" s="141"/>
      <c r="FP38" s="141"/>
      <c r="FQ38" s="141"/>
      <c r="FR38" s="141"/>
      <c r="FS38" s="141"/>
      <c r="FT38" s="141"/>
      <c r="FU38" s="141"/>
      <c r="FV38" s="141"/>
      <c r="FW38" s="141"/>
      <c r="FX38" s="141"/>
      <c r="FY38" s="141"/>
      <c r="FZ38" s="141"/>
      <c r="GA38" s="141"/>
      <c r="GB38" s="141"/>
      <c r="GC38" s="141"/>
      <c r="GD38" s="141"/>
      <c r="GE38" s="141"/>
      <c r="GF38" s="141"/>
      <c r="GG38" s="141"/>
      <c r="GH38" s="141"/>
      <c r="GI38" s="141"/>
      <c r="GJ38" s="141"/>
      <c r="GK38" s="141"/>
      <c r="GL38" s="141"/>
      <c r="GM38" s="141"/>
      <c r="GN38" s="141"/>
      <c r="GO38" s="141"/>
      <c r="GP38" s="141"/>
      <c r="GQ38" s="141"/>
      <c r="GR38" s="141"/>
      <c r="GS38" s="141"/>
      <c r="GT38" s="141"/>
      <c r="GU38" s="141"/>
    </row>
    <row r="39" spans="1:243" ht="51" x14ac:dyDescent="0.2">
      <c r="A39" s="7">
        <v>29</v>
      </c>
      <c r="B39" s="19" t="s">
        <v>186</v>
      </c>
      <c r="C39" s="7" t="s">
        <v>19</v>
      </c>
      <c r="D39" s="7" t="s">
        <v>20</v>
      </c>
      <c r="E39" s="18">
        <v>1.9</v>
      </c>
      <c r="F39" s="18">
        <v>1.9</v>
      </c>
      <c r="G39" s="18">
        <v>1.9</v>
      </c>
      <c r="H39" s="7" t="s">
        <v>82</v>
      </c>
      <c r="I39" s="14" t="s">
        <v>58</v>
      </c>
      <c r="J39" s="25" t="s">
        <v>603</v>
      </c>
      <c r="K39" s="20" t="s">
        <v>25</v>
      </c>
      <c r="L39" s="20" t="s">
        <v>171</v>
      </c>
      <c r="M39" s="7">
        <v>0</v>
      </c>
      <c r="N39" s="7">
        <v>0</v>
      </c>
      <c r="O39" s="7"/>
      <c r="P39" s="7"/>
      <c r="Q39" s="7"/>
      <c r="R39" s="7" t="s">
        <v>450</v>
      </c>
      <c r="S39" s="122"/>
      <c r="T39" s="122"/>
      <c r="U39" s="7"/>
      <c r="V39" s="25" t="s">
        <v>492</v>
      </c>
      <c r="W39" s="5"/>
      <c r="X39" s="7" t="s">
        <v>490</v>
      </c>
      <c r="Y39" s="7" t="s">
        <v>668</v>
      </c>
      <c r="Z39" s="122"/>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1"/>
      <c r="FU39" s="141"/>
      <c r="FV39" s="141"/>
      <c r="FW39" s="141"/>
      <c r="FX39" s="141"/>
      <c r="FY39" s="141"/>
      <c r="FZ39" s="141"/>
      <c r="GA39" s="141"/>
      <c r="GB39" s="141"/>
      <c r="GC39" s="141"/>
      <c r="GD39" s="141"/>
      <c r="GE39" s="141"/>
      <c r="GF39" s="141"/>
      <c r="GG39" s="141"/>
      <c r="GH39" s="141"/>
      <c r="GI39" s="141"/>
      <c r="GJ39" s="141"/>
      <c r="GK39" s="141"/>
      <c r="GL39" s="141"/>
      <c r="GM39" s="141"/>
      <c r="GN39" s="141"/>
      <c r="GO39" s="141"/>
      <c r="GP39" s="141"/>
      <c r="GQ39" s="141"/>
      <c r="GR39" s="141"/>
      <c r="GS39" s="141"/>
      <c r="GT39" s="141"/>
      <c r="GU39" s="141"/>
    </row>
    <row r="40" spans="1:243" ht="51" x14ac:dyDescent="0.2">
      <c r="A40" s="7">
        <v>30</v>
      </c>
      <c r="B40" s="19" t="s">
        <v>187</v>
      </c>
      <c r="C40" s="7" t="s">
        <v>19</v>
      </c>
      <c r="D40" s="7" t="s">
        <v>20</v>
      </c>
      <c r="E40" s="18">
        <v>3.06</v>
      </c>
      <c r="F40" s="18">
        <v>3.06</v>
      </c>
      <c r="G40" s="18">
        <v>3.06</v>
      </c>
      <c r="H40" s="7" t="s">
        <v>82</v>
      </c>
      <c r="I40" s="14" t="s">
        <v>58</v>
      </c>
      <c r="J40" s="19" t="s">
        <v>601</v>
      </c>
      <c r="K40" s="20" t="s">
        <v>25</v>
      </c>
      <c r="L40" s="20" t="s">
        <v>171</v>
      </c>
      <c r="M40" s="7">
        <v>0</v>
      </c>
      <c r="N40" s="7">
        <v>0</v>
      </c>
      <c r="O40" s="7"/>
      <c r="P40" s="7"/>
      <c r="Q40" s="7"/>
      <c r="R40" s="7" t="s">
        <v>450</v>
      </c>
      <c r="S40" s="122"/>
      <c r="T40" s="122"/>
      <c r="U40" s="7"/>
      <c r="V40" s="25" t="s">
        <v>493</v>
      </c>
      <c r="W40" s="5"/>
      <c r="X40" s="7" t="s">
        <v>490</v>
      </c>
      <c r="Y40" s="7" t="s">
        <v>668</v>
      </c>
      <c r="Z40" s="122"/>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c r="EH40" s="141"/>
      <c r="EI40" s="141"/>
      <c r="EJ40" s="141"/>
      <c r="EK40" s="141"/>
      <c r="EL40" s="141"/>
      <c r="EM40" s="141"/>
      <c r="EN40" s="141"/>
      <c r="EO40" s="141"/>
      <c r="EP40" s="141"/>
      <c r="EQ40" s="141"/>
      <c r="ER40" s="141"/>
      <c r="ES40" s="141"/>
      <c r="ET40" s="141"/>
      <c r="EU40" s="141"/>
      <c r="EV40" s="141"/>
      <c r="EW40" s="141"/>
      <c r="EX40" s="141"/>
      <c r="EY40" s="141"/>
      <c r="EZ40" s="141"/>
      <c r="FA40" s="141"/>
      <c r="FB40" s="141"/>
      <c r="FC40" s="141"/>
      <c r="FD40" s="141"/>
      <c r="FE40" s="141"/>
      <c r="FF40" s="141"/>
      <c r="FG40" s="141"/>
      <c r="FH40" s="141"/>
      <c r="FI40" s="141"/>
      <c r="FJ40" s="141"/>
      <c r="FK40" s="141"/>
      <c r="FL40" s="141"/>
      <c r="FM40" s="141"/>
      <c r="FN40" s="141"/>
      <c r="FO40" s="141"/>
      <c r="FP40" s="141"/>
      <c r="FQ40" s="141"/>
      <c r="FR40" s="141"/>
      <c r="FS40" s="141"/>
      <c r="FT40" s="141"/>
      <c r="FU40" s="141"/>
      <c r="FV40" s="141"/>
      <c r="FW40" s="141"/>
      <c r="FX40" s="141"/>
      <c r="FY40" s="141"/>
      <c r="FZ40" s="141"/>
      <c r="GA40" s="141"/>
      <c r="GB40" s="141"/>
      <c r="GC40" s="141"/>
      <c r="GD40" s="141"/>
      <c r="GE40" s="141"/>
      <c r="GF40" s="141"/>
      <c r="GG40" s="141"/>
      <c r="GH40" s="141"/>
      <c r="GI40" s="141"/>
      <c r="GJ40" s="141"/>
      <c r="GK40" s="141"/>
      <c r="GL40" s="141"/>
      <c r="GM40" s="141"/>
      <c r="GN40" s="141"/>
      <c r="GO40" s="141"/>
      <c r="GP40" s="141"/>
      <c r="GQ40" s="141"/>
      <c r="GR40" s="141"/>
      <c r="GS40" s="141"/>
      <c r="GT40" s="141"/>
      <c r="GU40" s="141"/>
    </row>
    <row r="41" spans="1:243" s="190" customFormat="1" ht="43.9" customHeight="1" x14ac:dyDescent="0.2">
      <c r="A41" s="183">
        <v>31</v>
      </c>
      <c r="B41" s="204" t="s">
        <v>192</v>
      </c>
      <c r="C41" s="183" t="s">
        <v>19</v>
      </c>
      <c r="D41" s="183" t="s">
        <v>20</v>
      </c>
      <c r="E41" s="205">
        <v>1.51</v>
      </c>
      <c r="F41" s="205">
        <v>1.51</v>
      </c>
      <c r="G41" s="205">
        <v>1.51</v>
      </c>
      <c r="H41" s="7" t="s">
        <v>82</v>
      </c>
      <c r="I41" s="192" t="s">
        <v>193</v>
      </c>
      <c r="J41" s="204" t="s">
        <v>194</v>
      </c>
      <c r="K41" s="206" t="s">
        <v>25</v>
      </c>
      <c r="L41" s="20" t="s">
        <v>171</v>
      </c>
      <c r="M41" s="183">
        <v>0</v>
      </c>
      <c r="N41" s="183">
        <v>0</v>
      </c>
      <c r="O41" s="7"/>
      <c r="P41" s="7"/>
      <c r="Q41" s="7"/>
      <c r="R41" s="7" t="s">
        <v>450</v>
      </c>
      <c r="S41" s="122"/>
      <c r="T41" s="122"/>
      <c r="U41" s="7"/>
      <c r="V41" s="122"/>
      <c r="W41" s="188" t="s">
        <v>712</v>
      </c>
      <c r="X41" s="183" t="s">
        <v>490</v>
      </c>
      <c r="Y41" s="188" t="s">
        <v>669</v>
      </c>
      <c r="Z41" s="207"/>
      <c r="AA41" s="20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row>
    <row r="42" spans="1:243" ht="38.25" x14ac:dyDescent="0.2">
      <c r="A42" s="7">
        <v>32</v>
      </c>
      <c r="B42" s="49" t="s">
        <v>195</v>
      </c>
      <c r="C42" s="7" t="s">
        <v>19</v>
      </c>
      <c r="D42" s="7" t="s">
        <v>20</v>
      </c>
      <c r="E42" s="18">
        <v>1.45</v>
      </c>
      <c r="F42" s="18">
        <v>1.45</v>
      </c>
      <c r="G42" s="18">
        <v>1.45</v>
      </c>
      <c r="H42" s="7" t="s">
        <v>82</v>
      </c>
      <c r="I42" s="14" t="s">
        <v>23</v>
      </c>
      <c r="J42" s="19" t="s">
        <v>196</v>
      </c>
      <c r="K42" s="20" t="s">
        <v>25</v>
      </c>
      <c r="L42" s="20" t="s">
        <v>171</v>
      </c>
      <c r="M42" s="7">
        <v>1.45</v>
      </c>
      <c r="N42" s="7">
        <v>100</v>
      </c>
      <c r="O42" s="7"/>
      <c r="P42" s="7"/>
      <c r="Q42" s="7"/>
      <c r="R42" s="7" t="s">
        <v>450</v>
      </c>
      <c r="S42" s="7"/>
      <c r="T42" s="7"/>
      <c r="U42" s="7"/>
      <c r="V42" s="7"/>
      <c r="W42" s="5"/>
      <c r="X42" s="158"/>
      <c r="Y42" s="7" t="s">
        <v>668</v>
      </c>
      <c r="Z42" s="122"/>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c r="DZ42" s="141"/>
      <c r="EA42" s="141"/>
      <c r="EB42" s="141"/>
      <c r="EC42" s="141"/>
      <c r="ED42" s="141"/>
      <c r="EE42" s="141"/>
      <c r="EF42" s="141"/>
      <c r="EG42" s="141"/>
      <c r="EH42" s="141"/>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c r="GD42" s="141"/>
      <c r="GE42" s="141"/>
      <c r="GF42" s="141"/>
      <c r="GG42" s="141"/>
      <c r="GH42" s="141"/>
      <c r="GI42" s="141"/>
      <c r="GJ42" s="141"/>
      <c r="GK42" s="141"/>
      <c r="GL42" s="141"/>
      <c r="GM42" s="141"/>
      <c r="GN42" s="141"/>
      <c r="GO42" s="141"/>
      <c r="GP42" s="141"/>
      <c r="GQ42" s="141"/>
      <c r="GR42" s="141"/>
      <c r="GS42" s="141"/>
      <c r="GT42" s="141"/>
      <c r="GU42" s="141"/>
    </row>
    <row r="43" spans="1:243" s="190" customFormat="1" ht="51" x14ac:dyDescent="0.2">
      <c r="A43" s="183">
        <v>33</v>
      </c>
      <c r="B43" s="184" t="s">
        <v>200</v>
      </c>
      <c r="C43" s="183" t="s">
        <v>31</v>
      </c>
      <c r="D43" s="183" t="s">
        <v>162</v>
      </c>
      <c r="E43" s="183">
        <v>1.44</v>
      </c>
      <c r="F43" s="183">
        <v>0.8</v>
      </c>
      <c r="G43" s="183">
        <v>0.8</v>
      </c>
      <c r="H43" s="7" t="s">
        <v>82</v>
      </c>
      <c r="I43" s="183" t="s">
        <v>106</v>
      </c>
      <c r="J43" s="184" t="s">
        <v>201</v>
      </c>
      <c r="K43" s="183" t="s">
        <v>25</v>
      </c>
      <c r="L43" s="7" t="s">
        <v>171</v>
      </c>
      <c r="M43" s="183">
        <v>0</v>
      </c>
      <c r="N43" s="183">
        <v>0</v>
      </c>
      <c r="O43" s="7"/>
      <c r="P43" s="7"/>
      <c r="Q43" s="7"/>
      <c r="R43" s="7" t="s">
        <v>450</v>
      </c>
      <c r="S43" s="7"/>
      <c r="T43" s="7"/>
      <c r="U43" s="7"/>
      <c r="V43" s="7"/>
      <c r="W43" s="188" t="s">
        <v>732</v>
      </c>
      <c r="X43" s="183" t="s">
        <v>469</v>
      </c>
      <c r="Y43" s="188" t="s">
        <v>669</v>
      </c>
      <c r="Z43" s="207"/>
      <c r="AA43" s="20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201"/>
      <c r="GK43" s="201"/>
      <c r="GL43" s="201"/>
      <c r="GM43" s="201"/>
      <c r="GN43" s="201"/>
      <c r="GO43" s="201"/>
      <c r="GP43" s="201"/>
      <c r="GQ43" s="201"/>
      <c r="GR43" s="201"/>
      <c r="GS43" s="201"/>
      <c r="GT43" s="201"/>
      <c r="GU43" s="201"/>
    </row>
    <row r="44" spans="1:243" s="190" customFormat="1" ht="63.75" x14ac:dyDescent="0.2">
      <c r="A44" s="183">
        <v>34</v>
      </c>
      <c r="B44" s="184" t="s">
        <v>202</v>
      </c>
      <c r="C44" s="183" t="s">
        <v>31</v>
      </c>
      <c r="D44" s="183" t="s">
        <v>162</v>
      </c>
      <c r="E44" s="183">
        <v>6.7</v>
      </c>
      <c r="F44" s="183">
        <v>5</v>
      </c>
      <c r="G44" s="183">
        <v>5</v>
      </c>
      <c r="H44" s="7" t="s">
        <v>82</v>
      </c>
      <c r="I44" s="183" t="s">
        <v>203</v>
      </c>
      <c r="J44" s="231" t="s">
        <v>660</v>
      </c>
      <c r="K44" s="183" t="s">
        <v>25</v>
      </c>
      <c r="L44" s="7" t="s">
        <v>171</v>
      </c>
      <c r="M44" s="183">
        <v>0</v>
      </c>
      <c r="N44" s="183">
        <v>0</v>
      </c>
      <c r="O44" s="7"/>
      <c r="P44" s="7"/>
      <c r="Q44" s="7"/>
      <c r="R44" s="7" t="s">
        <v>450</v>
      </c>
      <c r="S44" s="7"/>
      <c r="T44" s="7"/>
      <c r="U44" s="7"/>
      <c r="V44" s="7"/>
      <c r="W44" s="188" t="s">
        <v>733</v>
      </c>
      <c r="X44" s="183" t="s">
        <v>470</v>
      </c>
      <c r="Y44" s="188" t="s">
        <v>669</v>
      </c>
      <c r="Z44" s="207" t="s">
        <v>661</v>
      </c>
      <c r="AA44" s="20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201"/>
      <c r="GK44" s="201"/>
      <c r="GL44" s="201"/>
      <c r="GM44" s="201"/>
      <c r="GN44" s="201"/>
      <c r="GO44" s="201"/>
      <c r="GP44" s="201"/>
      <c r="GQ44" s="201"/>
      <c r="GR44" s="201"/>
      <c r="GS44" s="201"/>
      <c r="GT44" s="201"/>
      <c r="GU44" s="201"/>
    </row>
    <row r="45" spans="1:243" s="190" customFormat="1" ht="51" x14ac:dyDescent="0.2">
      <c r="A45" s="183">
        <v>35</v>
      </c>
      <c r="B45" s="184" t="s">
        <v>204</v>
      </c>
      <c r="C45" s="183" t="s">
        <v>31</v>
      </c>
      <c r="D45" s="183" t="s">
        <v>162</v>
      </c>
      <c r="E45" s="183">
        <v>2.2000000000000002</v>
      </c>
      <c r="F45" s="183">
        <v>1.8</v>
      </c>
      <c r="G45" s="183">
        <v>2</v>
      </c>
      <c r="H45" s="7" t="s">
        <v>82</v>
      </c>
      <c r="I45" s="183" t="s">
        <v>54</v>
      </c>
      <c r="J45" s="184" t="s">
        <v>201</v>
      </c>
      <c r="K45" s="183" t="s">
        <v>25</v>
      </c>
      <c r="L45" s="7" t="s">
        <v>171</v>
      </c>
      <c r="M45" s="183">
        <v>0</v>
      </c>
      <c r="N45" s="183">
        <v>0</v>
      </c>
      <c r="O45" s="7"/>
      <c r="P45" s="7"/>
      <c r="Q45" s="7"/>
      <c r="R45" s="7" t="s">
        <v>450</v>
      </c>
      <c r="S45" s="7"/>
      <c r="T45" s="7"/>
      <c r="U45" s="7"/>
      <c r="V45" s="7"/>
      <c r="W45" s="188" t="s">
        <v>732</v>
      </c>
      <c r="X45" s="183" t="s">
        <v>469</v>
      </c>
      <c r="Y45" s="188" t="s">
        <v>669</v>
      </c>
      <c r="Z45" s="207"/>
      <c r="AA45" s="20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row>
    <row r="46" spans="1:243" s="190" customFormat="1" ht="51" x14ac:dyDescent="0.2">
      <c r="A46" s="183">
        <v>36</v>
      </c>
      <c r="B46" s="184" t="s">
        <v>205</v>
      </c>
      <c r="C46" s="183" t="s">
        <v>31</v>
      </c>
      <c r="D46" s="183" t="s">
        <v>162</v>
      </c>
      <c r="E46" s="183">
        <v>3.3</v>
      </c>
      <c r="F46" s="183">
        <v>2.5</v>
      </c>
      <c r="G46" s="183">
        <v>2.9</v>
      </c>
      <c r="H46" s="7" t="s">
        <v>82</v>
      </c>
      <c r="I46" s="183" t="s">
        <v>206</v>
      </c>
      <c r="J46" s="184" t="s">
        <v>201</v>
      </c>
      <c r="K46" s="183" t="s">
        <v>25</v>
      </c>
      <c r="L46" s="7" t="s">
        <v>171</v>
      </c>
      <c r="M46" s="183">
        <v>0</v>
      </c>
      <c r="N46" s="183">
        <v>0</v>
      </c>
      <c r="O46" s="7"/>
      <c r="P46" s="7"/>
      <c r="Q46" s="7"/>
      <c r="R46" s="7" t="s">
        <v>450</v>
      </c>
      <c r="S46" s="7"/>
      <c r="T46" s="7"/>
      <c r="U46" s="7"/>
      <c r="V46" s="7"/>
      <c r="W46" s="188" t="s">
        <v>732</v>
      </c>
      <c r="X46" s="183" t="s">
        <v>464</v>
      </c>
      <c r="Y46" s="188" t="s">
        <v>669</v>
      </c>
      <c r="Z46" s="207"/>
      <c r="AA46" s="20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201"/>
      <c r="GK46" s="201"/>
      <c r="GL46" s="201"/>
      <c r="GM46" s="201"/>
      <c r="GN46" s="201"/>
      <c r="GO46" s="201"/>
      <c r="GP46" s="201"/>
      <c r="GQ46" s="201"/>
      <c r="GR46" s="201"/>
      <c r="GS46" s="201"/>
      <c r="GT46" s="201"/>
      <c r="GU46" s="201"/>
    </row>
    <row r="47" spans="1:243" s="190" customFormat="1" ht="63.75" x14ac:dyDescent="0.2">
      <c r="A47" s="183">
        <v>37</v>
      </c>
      <c r="B47" s="184" t="s">
        <v>207</v>
      </c>
      <c r="C47" s="183" t="s">
        <v>31</v>
      </c>
      <c r="D47" s="183" t="s">
        <v>162</v>
      </c>
      <c r="E47" s="183">
        <v>1.7</v>
      </c>
      <c r="F47" s="183">
        <v>0.6</v>
      </c>
      <c r="G47" s="183">
        <v>0.8</v>
      </c>
      <c r="H47" s="7" t="s">
        <v>82</v>
      </c>
      <c r="I47" s="183" t="s">
        <v>42</v>
      </c>
      <c r="J47" s="231" t="s">
        <v>662</v>
      </c>
      <c r="K47" s="183" t="s">
        <v>25</v>
      </c>
      <c r="L47" s="7" t="s">
        <v>171</v>
      </c>
      <c r="M47" s="183">
        <v>0</v>
      </c>
      <c r="N47" s="183">
        <v>0</v>
      </c>
      <c r="O47" s="7"/>
      <c r="P47" s="7"/>
      <c r="Q47" s="7"/>
      <c r="R47" s="7" t="s">
        <v>450</v>
      </c>
      <c r="S47" s="7"/>
      <c r="T47" s="7"/>
      <c r="U47" s="7"/>
      <c r="V47" s="7"/>
      <c r="W47" s="188" t="s">
        <v>733</v>
      </c>
      <c r="X47" s="183" t="s">
        <v>470</v>
      </c>
      <c r="Y47" s="188" t="s">
        <v>669</v>
      </c>
      <c r="Z47" s="207" t="s">
        <v>661</v>
      </c>
      <c r="AA47" s="20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201"/>
      <c r="GK47" s="201"/>
      <c r="GL47" s="201"/>
      <c r="GM47" s="201"/>
      <c r="GN47" s="201"/>
      <c r="GO47" s="201"/>
      <c r="GP47" s="201"/>
      <c r="GQ47" s="201"/>
      <c r="GR47" s="201"/>
      <c r="GS47" s="201"/>
      <c r="GT47" s="201"/>
      <c r="GU47" s="201"/>
    </row>
    <row r="48" spans="1:243" s="190" customFormat="1" ht="51" x14ac:dyDescent="0.2">
      <c r="A48" s="183">
        <v>38</v>
      </c>
      <c r="B48" s="184" t="s">
        <v>208</v>
      </c>
      <c r="C48" s="183" t="s">
        <v>31</v>
      </c>
      <c r="D48" s="183" t="s">
        <v>162</v>
      </c>
      <c r="E48" s="183">
        <v>6.1</v>
      </c>
      <c r="F48" s="183">
        <v>4.7</v>
      </c>
      <c r="G48" s="183">
        <v>5.2</v>
      </c>
      <c r="H48" s="7" t="s">
        <v>82</v>
      </c>
      <c r="I48" s="183" t="s">
        <v>32</v>
      </c>
      <c r="J48" s="184" t="s">
        <v>201</v>
      </c>
      <c r="K48" s="183" t="s">
        <v>25</v>
      </c>
      <c r="L48" s="7" t="s">
        <v>171</v>
      </c>
      <c r="M48" s="183">
        <v>0</v>
      </c>
      <c r="N48" s="183">
        <v>0</v>
      </c>
      <c r="O48" s="7"/>
      <c r="P48" s="7"/>
      <c r="Q48" s="7"/>
      <c r="R48" s="7" t="s">
        <v>450</v>
      </c>
      <c r="S48" s="25"/>
      <c r="T48" s="25"/>
      <c r="U48" s="25"/>
      <c r="V48" s="25"/>
      <c r="W48" s="188" t="s">
        <v>732</v>
      </c>
      <c r="X48" s="184" t="s">
        <v>471</v>
      </c>
      <c r="Y48" s="188" t="s">
        <v>669</v>
      </c>
      <c r="Z48" s="207"/>
      <c r="AA48" s="20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row>
    <row r="49" spans="1:203" s="190" customFormat="1" ht="63.75" x14ac:dyDescent="0.2">
      <c r="A49" s="183">
        <v>39</v>
      </c>
      <c r="B49" s="184" t="s">
        <v>734</v>
      </c>
      <c r="C49" s="183" t="s">
        <v>31</v>
      </c>
      <c r="D49" s="183" t="s">
        <v>162</v>
      </c>
      <c r="E49" s="183">
        <v>4.3</v>
      </c>
      <c r="F49" s="183">
        <v>3.6</v>
      </c>
      <c r="G49" s="183">
        <v>3.6</v>
      </c>
      <c r="H49" s="7" t="s">
        <v>82</v>
      </c>
      <c r="I49" s="183" t="s">
        <v>210</v>
      </c>
      <c r="J49" s="231" t="s">
        <v>663</v>
      </c>
      <c r="K49" s="183" t="s">
        <v>25</v>
      </c>
      <c r="L49" s="7" t="s">
        <v>171</v>
      </c>
      <c r="M49" s="183">
        <v>0.99</v>
      </c>
      <c r="N49" s="195">
        <v>2.3E-3</v>
      </c>
      <c r="O49" s="7"/>
      <c r="P49" s="7"/>
      <c r="Q49" s="7"/>
      <c r="R49" s="7" t="s">
        <v>450</v>
      </c>
      <c r="S49" s="7"/>
      <c r="T49" s="7"/>
      <c r="U49" s="7"/>
      <c r="V49" s="7"/>
      <c r="W49" s="188" t="s">
        <v>733</v>
      </c>
      <c r="X49" s="183" t="s">
        <v>472</v>
      </c>
      <c r="Y49" s="188" t="s">
        <v>669</v>
      </c>
      <c r="Z49" s="207" t="s">
        <v>661</v>
      </c>
      <c r="AA49" s="20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row>
    <row r="50" spans="1:203" s="190" customFormat="1" ht="63.75" x14ac:dyDescent="0.2">
      <c r="A50" s="183">
        <v>40</v>
      </c>
      <c r="B50" s="184" t="s">
        <v>211</v>
      </c>
      <c r="C50" s="183" t="s">
        <v>31</v>
      </c>
      <c r="D50" s="183" t="s">
        <v>162</v>
      </c>
      <c r="E50" s="183">
        <v>2.8</v>
      </c>
      <c r="F50" s="183">
        <v>1</v>
      </c>
      <c r="G50" s="183">
        <v>1.2</v>
      </c>
      <c r="H50" s="7" t="s">
        <v>82</v>
      </c>
      <c r="I50" s="183" t="s">
        <v>72</v>
      </c>
      <c r="J50" s="231" t="s">
        <v>664</v>
      </c>
      <c r="K50" s="183" t="s">
        <v>25</v>
      </c>
      <c r="L50" s="7" t="s">
        <v>171</v>
      </c>
      <c r="M50" s="183">
        <v>0</v>
      </c>
      <c r="N50" s="183">
        <v>0</v>
      </c>
      <c r="O50" s="7"/>
      <c r="P50" s="7"/>
      <c r="Q50" s="7"/>
      <c r="R50" s="7" t="s">
        <v>450</v>
      </c>
      <c r="S50" s="7"/>
      <c r="T50" s="7"/>
      <c r="U50" s="7"/>
      <c r="V50" s="7"/>
      <c r="W50" s="188" t="s">
        <v>733</v>
      </c>
      <c r="X50" s="183" t="s">
        <v>470</v>
      </c>
      <c r="Y50" s="188" t="s">
        <v>669</v>
      </c>
      <c r="Z50" s="207" t="s">
        <v>661</v>
      </c>
      <c r="AA50" s="20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c r="EX50" s="201"/>
      <c r="EY50" s="201"/>
      <c r="EZ50" s="201"/>
      <c r="FA50" s="201"/>
      <c r="FB50" s="201"/>
      <c r="FC50" s="201"/>
      <c r="FD50" s="201"/>
      <c r="FE50" s="201"/>
      <c r="FF50" s="201"/>
      <c r="FG50" s="201"/>
      <c r="FH50" s="201"/>
      <c r="FI50" s="201"/>
      <c r="FJ50" s="201"/>
      <c r="FK50" s="201"/>
      <c r="FL50" s="201"/>
      <c r="FM50" s="201"/>
      <c r="FN50" s="201"/>
      <c r="FO50" s="201"/>
      <c r="FP50" s="201"/>
      <c r="FQ50" s="201"/>
      <c r="FR50" s="201"/>
      <c r="FS50" s="201"/>
      <c r="FT50" s="201"/>
      <c r="FU50" s="201"/>
      <c r="FV50" s="201"/>
      <c r="FW50" s="201"/>
      <c r="FX50" s="201"/>
      <c r="FY50" s="201"/>
      <c r="FZ50" s="201"/>
      <c r="GA50" s="201"/>
      <c r="GB50" s="201"/>
      <c r="GC50" s="201"/>
      <c r="GD50" s="201"/>
      <c r="GE50" s="201"/>
      <c r="GF50" s="201"/>
      <c r="GG50" s="201"/>
      <c r="GH50" s="201"/>
      <c r="GI50" s="201"/>
      <c r="GJ50" s="201"/>
      <c r="GK50" s="201"/>
      <c r="GL50" s="201"/>
      <c r="GM50" s="201"/>
      <c r="GN50" s="201"/>
      <c r="GO50" s="201"/>
      <c r="GP50" s="201"/>
      <c r="GQ50" s="201"/>
      <c r="GR50" s="201"/>
      <c r="GS50" s="201"/>
      <c r="GT50" s="201"/>
      <c r="GU50" s="201"/>
    </row>
    <row r="51" spans="1:203" ht="51" x14ac:dyDescent="0.2">
      <c r="A51" s="7">
        <v>41</v>
      </c>
      <c r="B51" s="19" t="s">
        <v>212</v>
      </c>
      <c r="C51" s="7" t="s">
        <v>19</v>
      </c>
      <c r="D51" s="7" t="s">
        <v>20</v>
      </c>
      <c r="E51" s="18">
        <v>1.3</v>
      </c>
      <c r="F51" s="18">
        <v>1.3</v>
      </c>
      <c r="G51" s="18">
        <v>1.3</v>
      </c>
      <c r="H51" s="7" t="s">
        <v>82</v>
      </c>
      <c r="I51" s="14" t="s">
        <v>213</v>
      </c>
      <c r="J51" s="12" t="s">
        <v>604</v>
      </c>
      <c r="K51" s="7" t="s">
        <v>25</v>
      </c>
      <c r="L51" s="7" t="s">
        <v>171</v>
      </c>
      <c r="M51" s="7">
        <v>0</v>
      </c>
      <c r="N51" s="7">
        <v>0</v>
      </c>
      <c r="O51" s="7"/>
      <c r="P51" s="7"/>
      <c r="Q51" s="7"/>
      <c r="R51" s="7" t="s">
        <v>450</v>
      </c>
      <c r="S51" s="122"/>
      <c r="T51" s="122"/>
      <c r="U51" s="7"/>
      <c r="V51" s="91" t="s">
        <v>494</v>
      </c>
      <c r="W51" s="5"/>
      <c r="X51" s="7" t="s">
        <v>490</v>
      </c>
      <c r="Y51" s="7" t="s">
        <v>668</v>
      </c>
      <c r="Z51" s="122"/>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row>
    <row r="52" spans="1:203" ht="69" customHeight="1" x14ac:dyDescent="0.2">
      <c r="A52" s="7">
        <v>42</v>
      </c>
      <c r="B52" s="12" t="s">
        <v>724</v>
      </c>
      <c r="C52" s="7" t="s">
        <v>31</v>
      </c>
      <c r="D52" s="7" t="s">
        <v>20</v>
      </c>
      <c r="E52" s="18">
        <v>0.03</v>
      </c>
      <c r="F52" s="18">
        <v>0.03</v>
      </c>
      <c r="G52" s="18">
        <v>0.03</v>
      </c>
      <c r="H52" s="7" t="s">
        <v>82</v>
      </c>
      <c r="I52" s="14" t="s">
        <v>75</v>
      </c>
      <c r="J52" s="17" t="s">
        <v>726</v>
      </c>
      <c r="K52" s="7" t="s">
        <v>25</v>
      </c>
      <c r="L52" s="7" t="s">
        <v>171</v>
      </c>
      <c r="M52" s="7">
        <v>0</v>
      </c>
      <c r="N52" s="7">
        <v>0</v>
      </c>
      <c r="O52" s="7"/>
      <c r="P52" s="7"/>
      <c r="Q52" s="7"/>
      <c r="R52" s="7" t="s">
        <v>450</v>
      </c>
      <c r="S52" s="122"/>
      <c r="T52" s="122"/>
      <c r="U52" s="7"/>
      <c r="V52" s="25" t="s">
        <v>495</v>
      </c>
      <c r="W52" s="5" t="s">
        <v>725</v>
      </c>
      <c r="X52" s="7" t="s">
        <v>490</v>
      </c>
      <c r="Y52" s="7" t="s">
        <v>668</v>
      </c>
      <c r="Z52" s="122"/>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41"/>
      <c r="FG52" s="141"/>
      <c r="FH52" s="141"/>
      <c r="FI52" s="141"/>
      <c r="FJ52" s="141"/>
      <c r="FK52" s="141"/>
      <c r="FL52" s="141"/>
      <c r="FM52" s="141"/>
      <c r="FN52" s="141"/>
      <c r="FO52" s="141"/>
      <c r="FP52" s="141"/>
      <c r="FQ52" s="141"/>
      <c r="FR52" s="141"/>
      <c r="FS52" s="141"/>
      <c r="FT52" s="141"/>
      <c r="FU52" s="141"/>
      <c r="FV52" s="141"/>
      <c r="FW52" s="141"/>
      <c r="FX52" s="141"/>
      <c r="FY52" s="141"/>
      <c r="FZ52" s="141"/>
      <c r="GA52" s="141"/>
      <c r="GB52" s="141"/>
      <c r="GC52" s="141"/>
      <c r="GD52" s="141"/>
      <c r="GE52" s="141"/>
      <c r="GF52" s="141"/>
      <c r="GG52" s="141"/>
      <c r="GH52" s="141"/>
      <c r="GI52" s="141"/>
      <c r="GJ52" s="141"/>
      <c r="GK52" s="141"/>
      <c r="GL52" s="141"/>
      <c r="GM52" s="141"/>
      <c r="GN52" s="141"/>
      <c r="GO52" s="141"/>
      <c r="GP52" s="141"/>
      <c r="GQ52" s="141"/>
      <c r="GR52" s="141"/>
      <c r="GS52" s="141"/>
      <c r="GT52" s="141"/>
      <c r="GU52" s="141"/>
    </row>
    <row r="53" spans="1:203" ht="51" x14ac:dyDescent="0.2">
      <c r="A53" s="7">
        <v>43</v>
      </c>
      <c r="B53" s="12" t="s">
        <v>215</v>
      </c>
      <c r="C53" s="7" t="s">
        <v>19</v>
      </c>
      <c r="D53" s="7" t="s">
        <v>20</v>
      </c>
      <c r="E53" s="18">
        <v>1</v>
      </c>
      <c r="F53" s="18">
        <v>1</v>
      </c>
      <c r="G53" s="18">
        <v>1</v>
      </c>
      <c r="H53" s="7" t="s">
        <v>82</v>
      </c>
      <c r="I53" s="14" t="s">
        <v>75</v>
      </c>
      <c r="J53" s="12" t="s">
        <v>607</v>
      </c>
      <c r="K53" s="7" t="s">
        <v>25</v>
      </c>
      <c r="L53" s="7" t="s">
        <v>171</v>
      </c>
      <c r="M53" s="7">
        <v>0</v>
      </c>
      <c r="N53" s="7">
        <v>0</v>
      </c>
      <c r="O53" s="7"/>
      <c r="P53" s="7"/>
      <c r="Q53" s="7"/>
      <c r="R53" s="7" t="s">
        <v>450</v>
      </c>
      <c r="S53" s="122"/>
      <c r="T53" s="122"/>
      <c r="U53" s="7"/>
      <c r="V53" s="91" t="s">
        <v>496</v>
      </c>
      <c r="W53" s="5"/>
      <c r="X53" s="7" t="s">
        <v>490</v>
      </c>
      <c r="Y53" s="7" t="s">
        <v>668</v>
      </c>
      <c r="Z53" s="122"/>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41"/>
      <c r="EQ53" s="141"/>
      <c r="ER53" s="141"/>
      <c r="ES53" s="141"/>
      <c r="ET53" s="141"/>
      <c r="EU53" s="141"/>
      <c r="EV53" s="141"/>
      <c r="EW53" s="141"/>
      <c r="EX53" s="141"/>
      <c r="EY53" s="141"/>
      <c r="EZ53" s="141"/>
      <c r="FA53" s="141"/>
      <c r="FB53" s="141"/>
      <c r="FC53" s="141"/>
      <c r="FD53" s="141"/>
      <c r="FE53" s="141"/>
      <c r="FF53" s="141"/>
      <c r="FG53" s="141"/>
      <c r="FH53" s="141"/>
      <c r="FI53" s="141"/>
      <c r="FJ53" s="141"/>
      <c r="FK53" s="141"/>
      <c r="FL53" s="141"/>
      <c r="FM53" s="141"/>
      <c r="FN53" s="141"/>
      <c r="FO53" s="141"/>
      <c r="FP53" s="141"/>
      <c r="FQ53" s="141"/>
      <c r="FR53" s="141"/>
      <c r="FS53" s="141"/>
      <c r="FT53" s="141"/>
      <c r="FU53" s="141"/>
      <c r="FV53" s="141"/>
      <c r="FW53" s="141"/>
      <c r="FX53" s="141"/>
      <c r="FY53" s="141"/>
      <c r="FZ53" s="141"/>
      <c r="GA53" s="141"/>
      <c r="GB53" s="141"/>
      <c r="GC53" s="141"/>
      <c r="GD53" s="141"/>
      <c r="GE53" s="141"/>
      <c r="GF53" s="141"/>
      <c r="GG53" s="141"/>
      <c r="GH53" s="141"/>
      <c r="GI53" s="141"/>
      <c r="GJ53" s="141"/>
      <c r="GK53" s="141"/>
      <c r="GL53" s="141"/>
      <c r="GM53" s="141"/>
      <c r="GN53" s="141"/>
      <c r="GO53" s="141"/>
      <c r="GP53" s="141"/>
      <c r="GQ53" s="141"/>
      <c r="GR53" s="141"/>
      <c r="GS53" s="141"/>
      <c r="GT53" s="141"/>
      <c r="GU53" s="141"/>
    </row>
    <row r="54" spans="1:203" ht="51" x14ac:dyDescent="0.2">
      <c r="A54" s="7">
        <v>44</v>
      </c>
      <c r="B54" s="12" t="s">
        <v>216</v>
      </c>
      <c r="C54" s="7" t="s">
        <v>19</v>
      </c>
      <c r="D54" s="7" t="s">
        <v>20</v>
      </c>
      <c r="E54" s="18">
        <v>1.65</v>
      </c>
      <c r="F54" s="18">
        <v>1.65</v>
      </c>
      <c r="G54" s="18">
        <v>1.65</v>
      </c>
      <c r="H54" s="7" t="s">
        <v>82</v>
      </c>
      <c r="I54" s="14" t="s">
        <v>217</v>
      </c>
      <c r="J54" s="25" t="s">
        <v>606</v>
      </c>
      <c r="K54" s="7" t="s">
        <v>25</v>
      </c>
      <c r="L54" s="7" t="s">
        <v>171</v>
      </c>
      <c r="M54" s="7">
        <v>0</v>
      </c>
      <c r="N54" s="7">
        <v>0</v>
      </c>
      <c r="O54" s="7"/>
      <c r="P54" s="7" t="s">
        <v>450</v>
      </c>
      <c r="Q54" s="7" t="s">
        <v>450</v>
      </c>
      <c r="R54" s="7" t="s">
        <v>450</v>
      </c>
      <c r="S54" s="122"/>
      <c r="T54" s="122"/>
      <c r="U54" s="7"/>
      <c r="V54" s="25" t="s">
        <v>497</v>
      </c>
      <c r="W54" s="5"/>
      <c r="X54" s="7" t="s">
        <v>490</v>
      </c>
      <c r="Y54" s="7" t="s">
        <v>668</v>
      </c>
      <c r="Z54" s="122"/>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1"/>
      <c r="EN54" s="141"/>
      <c r="EO54" s="141"/>
      <c r="EP54" s="141"/>
      <c r="EQ54" s="141"/>
      <c r="ER54" s="141"/>
      <c r="ES54" s="141"/>
      <c r="ET54" s="141"/>
      <c r="EU54" s="141"/>
      <c r="EV54" s="141"/>
      <c r="EW54" s="141"/>
      <c r="EX54" s="141"/>
      <c r="EY54" s="141"/>
      <c r="EZ54" s="141"/>
      <c r="FA54" s="141"/>
      <c r="FB54" s="141"/>
      <c r="FC54" s="141"/>
      <c r="FD54" s="141"/>
      <c r="FE54" s="141"/>
      <c r="FF54" s="141"/>
      <c r="FG54" s="141"/>
      <c r="FH54" s="141"/>
      <c r="FI54" s="141"/>
      <c r="FJ54" s="141"/>
      <c r="FK54" s="141"/>
      <c r="FL54" s="141"/>
      <c r="FM54" s="141"/>
      <c r="FN54" s="141"/>
      <c r="FO54" s="141"/>
      <c r="FP54" s="141"/>
      <c r="FQ54" s="141"/>
      <c r="FR54" s="141"/>
      <c r="FS54" s="141"/>
      <c r="FT54" s="141"/>
      <c r="FU54" s="141"/>
      <c r="FV54" s="141"/>
      <c r="FW54" s="141"/>
      <c r="FX54" s="141"/>
      <c r="FY54" s="141"/>
      <c r="FZ54" s="141"/>
      <c r="GA54" s="141"/>
      <c r="GB54" s="141"/>
      <c r="GC54" s="141"/>
      <c r="GD54" s="141"/>
      <c r="GE54" s="141"/>
      <c r="GF54" s="141"/>
      <c r="GG54" s="141"/>
      <c r="GH54" s="141"/>
      <c r="GI54" s="141"/>
      <c r="GJ54" s="141"/>
      <c r="GK54" s="141"/>
      <c r="GL54" s="141"/>
      <c r="GM54" s="141"/>
      <c r="GN54" s="141"/>
      <c r="GO54" s="141"/>
      <c r="GP54" s="141"/>
      <c r="GQ54" s="141"/>
      <c r="GR54" s="141"/>
      <c r="GS54" s="141"/>
      <c r="GT54" s="141"/>
      <c r="GU54" s="141"/>
    </row>
    <row r="55" spans="1:203" ht="28.9" customHeight="1" x14ac:dyDescent="0.2">
      <c r="A55" s="226" t="s">
        <v>640</v>
      </c>
      <c r="B55" s="227" t="s">
        <v>225</v>
      </c>
      <c r="C55" s="227"/>
      <c r="D55" s="227"/>
      <c r="E55" s="227"/>
      <c r="F55" s="227"/>
      <c r="G55" s="227"/>
      <c r="H55" s="227"/>
      <c r="I55" s="227"/>
      <c r="J55" s="227"/>
      <c r="K55" s="227"/>
      <c r="L55" s="227"/>
      <c r="M55" s="228"/>
      <c r="N55" s="228"/>
      <c r="O55" s="228"/>
      <c r="P55" s="228"/>
      <c r="Q55" s="228"/>
      <c r="R55" s="228"/>
      <c r="S55" s="228"/>
      <c r="T55" s="228"/>
      <c r="U55" s="228"/>
      <c r="V55" s="228"/>
      <c r="W55" s="234"/>
      <c r="X55" s="229"/>
      <c r="Y55" s="230"/>
      <c r="Z55" s="228"/>
      <c r="AA55" s="182"/>
    </row>
    <row r="56" spans="1:203" ht="38.25" x14ac:dyDescent="0.2">
      <c r="A56" s="7">
        <v>45</v>
      </c>
      <c r="B56" s="12" t="s">
        <v>227</v>
      </c>
      <c r="C56" s="7" t="s">
        <v>228</v>
      </c>
      <c r="D56" s="7" t="s">
        <v>229</v>
      </c>
      <c r="E56" s="7">
        <v>0.6</v>
      </c>
      <c r="F56" s="7"/>
      <c r="G56" s="7">
        <v>0.6</v>
      </c>
      <c r="H56" s="7" t="s">
        <v>22</v>
      </c>
      <c r="I56" s="7" t="s">
        <v>75</v>
      </c>
      <c r="J56" s="12" t="s">
        <v>230</v>
      </c>
      <c r="K56" s="7" t="s">
        <v>25</v>
      </c>
      <c r="L56" s="7">
        <v>2</v>
      </c>
      <c r="M56" s="7">
        <v>0</v>
      </c>
      <c r="N56" s="7">
        <v>0</v>
      </c>
      <c r="O56" s="7"/>
      <c r="P56" s="7"/>
      <c r="Q56" s="7"/>
      <c r="R56" s="7" t="s">
        <v>450</v>
      </c>
      <c r="S56" s="7"/>
      <c r="T56" s="7"/>
      <c r="U56" s="7"/>
      <c r="V56" s="7"/>
      <c r="W56" s="5"/>
      <c r="X56" s="12"/>
      <c r="Y56" s="7" t="s">
        <v>668</v>
      </c>
      <c r="Z56" s="7"/>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row>
    <row r="57" spans="1:203" ht="51" x14ac:dyDescent="0.2">
      <c r="A57" s="7">
        <v>46</v>
      </c>
      <c r="B57" s="12" t="s">
        <v>231</v>
      </c>
      <c r="C57" s="7" t="s">
        <v>35</v>
      </c>
      <c r="D57" s="7" t="s">
        <v>232</v>
      </c>
      <c r="E57" s="13">
        <v>0.2</v>
      </c>
      <c r="F57" s="13"/>
      <c r="G57" s="9">
        <v>0.2</v>
      </c>
      <c r="H57" s="7" t="s">
        <v>22</v>
      </c>
      <c r="I57" s="7" t="s">
        <v>233</v>
      </c>
      <c r="J57" s="12" t="s">
        <v>234</v>
      </c>
      <c r="K57" s="7" t="s">
        <v>25</v>
      </c>
      <c r="L57" s="7">
        <v>2</v>
      </c>
      <c r="M57" s="7">
        <v>0</v>
      </c>
      <c r="N57" s="7">
        <v>0</v>
      </c>
      <c r="O57" s="7"/>
      <c r="P57" s="7"/>
      <c r="Q57" s="7"/>
      <c r="R57" s="7" t="s">
        <v>450</v>
      </c>
      <c r="S57" s="7"/>
      <c r="T57" s="7"/>
      <c r="U57" s="7"/>
      <c r="V57" s="7"/>
      <c r="W57" s="5"/>
      <c r="X57" s="12"/>
      <c r="Y57" s="7" t="s">
        <v>668</v>
      </c>
      <c r="Z57" s="7"/>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row>
    <row r="58" spans="1:203" ht="76.5" x14ac:dyDescent="0.2">
      <c r="A58" s="7">
        <v>47</v>
      </c>
      <c r="B58" s="12" t="s">
        <v>243</v>
      </c>
      <c r="C58" s="7" t="s">
        <v>244</v>
      </c>
      <c r="D58" s="7" t="s">
        <v>245</v>
      </c>
      <c r="E58" s="7">
        <v>45.25</v>
      </c>
      <c r="F58" s="7">
        <v>0.85</v>
      </c>
      <c r="G58" s="7">
        <v>0.85</v>
      </c>
      <c r="H58" s="7" t="s">
        <v>82</v>
      </c>
      <c r="I58" s="7" t="s">
        <v>246</v>
      </c>
      <c r="J58" s="12" t="s">
        <v>247</v>
      </c>
      <c r="K58" s="7" t="s">
        <v>25</v>
      </c>
      <c r="L58" s="7">
        <v>2</v>
      </c>
      <c r="M58" s="7">
        <v>0</v>
      </c>
      <c r="N58" s="7">
        <v>0</v>
      </c>
      <c r="O58" s="7"/>
      <c r="P58" s="7"/>
      <c r="Q58" s="7"/>
      <c r="R58" s="7" t="s">
        <v>450</v>
      </c>
      <c r="S58" s="17"/>
      <c r="T58" s="17"/>
      <c r="U58" s="17"/>
      <c r="V58" s="17"/>
      <c r="W58" s="5"/>
      <c r="X58" s="66"/>
      <c r="Y58" s="7" t="s">
        <v>668</v>
      </c>
      <c r="Z58" s="25"/>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row>
    <row r="59" spans="1:203" ht="51" x14ac:dyDescent="0.2">
      <c r="A59" s="7">
        <v>48</v>
      </c>
      <c r="B59" s="21" t="s">
        <v>249</v>
      </c>
      <c r="C59" s="21" t="s">
        <v>250</v>
      </c>
      <c r="D59" s="7" t="s">
        <v>251</v>
      </c>
      <c r="E59" s="21">
        <v>12.94</v>
      </c>
      <c r="F59" s="21">
        <v>12.94</v>
      </c>
      <c r="G59" s="21">
        <v>12.94</v>
      </c>
      <c r="H59" s="7" t="s">
        <v>82</v>
      </c>
      <c r="I59" s="7" t="s">
        <v>42</v>
      </c>
      <c r="J59" s="22" t="s">
        <v>252</v>
      </c>
      <c r="K59" s="20" t="s">
        <v>25</v>
      </c>
      <c r="L59" s="20">
        <v>2</v>
      </c>
      <c r="M59" s="7">
        <v>0</v>
      </c>
      <c r="N59" s="7">
        <v>0</v>
      </c>
      <c r="O59" s="7"/>
      <c r="P59" s="7"/>
      <c r="Q59" s="7"/>
      <c r="R59" s="7" t="s">
        <v>450</v>
      </c>
      <c r="S59" s="122"/>
      <c r="T59" s="122"/>
      <c r="U59" s="122"/>
      <c r="V59" s="122"/>
      <c r="W59" s="5"/>
      <c r="X59" s="12" t="s">
        <v>566</v>
      </c>
      <c r="Y59" s="7" t="s">
        <v>668</v>
      </c>
      <c r="Z59" s="122"/>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1"/>
      <c r="FU59" s="141"/>
      <c r="FV59" s="141"/>
      <c r="FW59" s="141"/>
      <c r="FX59" s="141"/>
      <c r="FY59" s="141"/>
      <c r="FZ59" s="141"/>
      <c r="GA59" s="141"/>
      <c r="GB59" s="141"/>
      <c r="GC59" s="141"/>
      <c r="GD59" s="141"/>
      <c r="GE59" s="141"/>
      <c r="GF59" s="141"/>
      <c r="GG59" s="141"/>
      <c r="GH59" s="141"/>
      <c r="GI59" s="141"/>
      <c r="GJ59" s="141"/>
      <c r="GK59" s="141"/>
      <c r="GL59" s="141"/>
      <c r="GM59" s="141"/>
      <c r="GN59" s="141"/>
      <c r="GO59" s="141"/>
      <c r="GP59" s="141"/>
      <c r="GQ59" s="141"/>
      <c r="GR59" s="141"/>
      <c r="GS59" s="141"/>
      <c r="GT59" s="141"/>
      <c r="GU59" s="141"/>
    </row>
    <row r="60" spans="1:203" ht="38.25" x14ac:dyDescent="0.2">
      <c r="A60" s="7">
        <v>49</v>
      </c>
      <c r="B60" s="21" t="s">
        <v>253</v>
      </c>
      <c r="C60" s="21" t="s">
        <v>250</v>
      </c>
      <c r="D60" s="7" t="s">
        <v>254</v>
      </c>
      <c r="E60" s="21">
        <v>21</v>
      </c>
      <c r="F60" s="7">
        <v>21</v>
      </c>
      <c r="G60" s="9">
        <v>21</v>
      </c>
      <c r="H60" s="7" t="s">
        <v>82</v>
      </c>
      <c r="I60" s="7" t="s">
        <v>255</v>
      </c>
      <c r="J60" s="22" t="s">
        <v>256</v>
      </c>
      <c r="K60" s="20" t="s">
        <v>25</v>
      </c>
      <c r="L60" s="20">
        <v>2</v>
      </c>
      <c r="M60" s="7">
        <v>0</v>
      </c>
      <c r="N60" s="7">
        <v>0</v>
      </c>
      <c r="O60" s="7"/>
      <c r="P60" s="7"/>
      <c r="Q60" s="7"/>
      <c r="R60" s="7" t="s">
        <v>450</v>
      </c>
      <c r="S60" s="122"/>
      <c r="T60" s="122"/>
      <c r="U60" s="122"/>
      <c r="V60" s="122"/>
      <c r="W60" s="5"/>
      <c r="X60" s="12" t="s">
        <v>567</v>
      </c>
      <c r="Y60" s="7" t="s">
        <v>668</v>
      </c>
      <c r="Z60" s="122"/>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1"/>
      <c r="ER60" s="141"/>
      <c r="ES60" s="141"/>
      <c r="ET60" s="141"/>
      <c r="EU60" s="141"/>
      <c r="EV60" s="141"/>
      <c r="EW60" s="141"/>
      <c r="EX60" s="141"/>
      <c r="EY60" s="141"/>
      <c r="EZ60" s="141"/>
      <c r="FA60" s="141"/>
      <c r="FB60" s="141"/>
      <c r="FC60" s="141"/>
      <c r="FD60" s="141"/>
      <c r="FE60" s="141"/>
      <c r="FF60" s="141"/>
      <c r="FG60" s="141"/>
      <c r="FH60" s="141"/>
      <c r="FI60" s="141"/>
      <c r="FJ60" s="141"/>
      <c r="FK60" s="141"/>
      <c r="FL60" s="141"/>
      <c r="FM60" s="141"/>
      <c r="FN60" s="141"/>
      <c r="FO60" s="141"/>
      <c r="FP60" s="141"/>
      <c r="FQ60" s="141"/>
      <c r="FR60" s="141"/>
      <c r="FS60" s="141"/>
      <c r="FT60" s="141"/>
      <c r="FU60" s="141"/>
      <c r="FV60" s="141"/>
      <c r="FW60" s="141"/>
      <c r="FX60" s="141"/>
      <c r="FY60" s="141"/>
      <c r="FZ60" s="141"/>
      <c r="GA60" s="141"/>
      <c r="GB60" s="141"/>
      <c r="GC60" s="141"/>
      <c r="GD60" s="141"/>
      <c r="GE60" s="141"/>
      <c r="GF60" s="141"/>
      <c r="GG60" s="141"/>
      <c r="GH60" s="141"/>
      <c r="GI60" s="141"/>
      <c r="GJ60" s="141"/>
      <c r="GK60" s="141"/>
      <c r="GL60" s="141"/>
      <c r="GM60" s="141"/>
      <c r="GN60" s="141"/>
      <c r="GO60" s="141"/>
      <c r="GP60" s="141"/>
      <c r="GQ60" s="141"/>
      <c r="GR60" s="141"/>
      <c r="GS60" s="141"/>
      <c r="GT60" s="141"/>
      <c r="GU60" s="141"/>
    </row>
    <row r="61" spans="1:203" ht="19.149999999999999" customHeight="1" x14ac:dyDescent="0.2">
      <c r="A61" s="128" t="s">
        <v>166</v>
      </c>
      <c r="B61" s="129" t="s">
        <v>641</v>
      </c>
      <c r="C61" s="129"/>
      <c r="D61" s="129"/>
      <c r="E61" s="129"/>
      <c r="F61" s="129"/>
      <c r="G61" s="129"/>
      <c r="H61" s="129"/>
      <c r="I61" s="129"/>
      <c r="J61" s="129"/>
      <c r="K61" s="129"/>
      <c r="L61" s="129"/>
      <c r="M61" s="177"/>
      <c r="N61" s="177"/>
      <c r="O61" s="177"/>
      <c r="P61" s="177"/>
      <c r="Q61" s="177"/>
      <c r="R61" s="177"/>
      <c r="S61" s="177"/>
      <c r="T61" s="177"/>
      <c r="U61" s="177"/>
      <c r="V61" s="177"/>
      <c r="W61" s="233"/>
      <c r="X61" s="178"/>
      <c r="Y61" s="179"/>
      <c r="Z61" s="177"/>
      <c r="AA61" s="147"/>
    </row>
    <row r="62" spans="1:203" ht="18.600000000000001" customHeight="1" x14ac:dyDescent="0.2">
      <c r="A62" s="226" t="s">
        <v>168</v>
      </c>
      <c r="B62" s="227" t="s">
        <v>642</v>
      </c>
      <c r="C62" s="227"/>
      <c r="D62" s="227"/>
      <c r="E62" s="227"/>
      <c r="F62" s="227"/>
      <c r="G62" s="227"/>
      <c r="H62" s="227"/>
      <c r="I62" s="227"/>
      <c r="J62" s="227"/>
      <c r="K62" s="227"/>
      <c r="L62" s="227"/>
      <c r="M62" s="228"/>
      <c r="N62" s="228"/>
      <c r="O62" s="228"/>
      <c r="P62" s="228"/>
      <c r="Q62" s="228"/>
      <c r="R62" s="228"/>
      <c r="S62" s="228"/>
      <c r="T62" s="228"/>
      <c r="U62" s="228"/>
      <c r="V62" s="228"/>
      <c r="W62" s="234"/>
      <c r="X62" s="229"/>
      <c r="Y62" s="230"/>
      <c r="Z62" s="228"/>
      <c r="AA62" s="182"/>
    </row>
    <row r="63" spans="1:203" ht="19.899999999999999" customHeight="1" x14ac:dyDescent="0.2">
      <c r="A63" s="226" t="s">
        <v>184</v>
      </c>
      <c r="B63" s="227" t="s">
        <v>643</v>
      </c>
      <c r="C63" s="227"/>
      <c r="D63" s="227"/>
      <c r="E63" s="227"/>
      <c r="F63" s="227"/>
      <c r="G63" s="227"/>
      <c r="H63" s="227"/>
      <c r="I63" s="227"/>
      <c r="J63" s="227"/>
      <c r="K63" s="227"/>
      <c r="L63" s="227"/>
      <c r="M63" s="228"/>
      <c r="N63" s="228"/>
      <c r="O63" s="228"/>
      <c r="P63" s="228"/>
      <c r="Q63" s="228"/>
      <c r="R63" s="228"/>
      <c r="S63" s="228"/>
      <c r="T63" s="228"/>
      <c r="U63" s="228"/>
      <c r="V63" s="228"/>
      <c r="W63" s="234"/>
      <c r="X63" s="229"/>
      <c r="Y63" s="230"/>
      <c r="Z63" s="228"/>
      <c r="AA63" s="182"/>
    </row>
    <row r="64" spans="1:203" s="219" customFormat="1" ht="51" x14ac:dyDescent="0.2">
      <c r="A64" s="212">
        <v>50</v>
      </c>
      <c r="B64" s="213" t="s">
        <v>385</v>
      </c>
      <c r="C64" s="212" t="s">
        <v>50</v>
      </c>
      <c r="D64" s="212" t="s">
        <v>81</v>
      </c>
      <c r="E64" s="214">
        <v>0.7</v>
      </c>
      <c r="F64" s="214"/>
      <c r="G64" s="214">
        <v>0.7</v>
      </c>
      <c r="H64" s="28" t="s">
        <v>82</v>
      </c>
      <c r="I64" s="212" t="s">
        <v>386</v>
      </c>
      <c r="J64" s="213" t="s">
        <v>387</v>
      </c>
      <c r="K64" s="192" t="s">
        <v>420</v>
      </c>
      <c r="L64" s="7" t="s">
        <v>650</v>
      </c>
      <c r="M64" s="217">
        <v>0</v>
      </c>
      <c r="N64" s="217">
        <v>0</v>
      </c>
      <c r="O64" s="74"/>
      <c r="P64" s="74"/>
      <c r="Q64" s="74"/>
      <c r="R64" s="74" t="s">
        <v>450</v>
      </c>
      <c r="S64" s="74"/>
      <c r="T64" s="74"/>
      <c r="U64" s="74"/>
      <c r="V64" s="74"/>
      <c r="W64" s="188" t="s">
        <v>731</v>
      </c>
      <c r="X64" s="218" t="s">
        <v>457</v>
      </c>
      <c r="Y64" s="188" t="s">
        <v>669</v>
      </c>
      <c r="Z64" s="218" t="s">
        <v>656</v>
      </c>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row>
    <row r="65" spans="1:203" s="219" customFormat="1" ht="51" x14ac:dyDescent="0.2">
      <c r="A65" s="212">
        <v>51</v>
      </c>
      <c r="B65" s="213" t="s">
        <v>388</v>
      </c>
      <c r="C65" s="215" t="s">
        <v>31</v>
      </c>
      <c r="D65" s="212" t="s">
        <v>81</v>
      </c>
      <c r="E65" s="216">
        <f>(10*150+220*13.5+22*250+16*100+200*13+180*11)/10000</f>
        <v>1.615</v>
      </c>
      <c r="F65" s="216"/>
      <c r="G65" s="216">
        <f>(4*150+220*4.5+250*14.5+100*6+200*5+180*3)/10000</f>
        <v>0.73550000000000004</v>
      </c>
      <c r="H65" s="28" t="s">
        <v>82</v>
      </c>
      <c r="I65" s="212" t="s">
        <v>389</v>
      </c>
      <c r="J65" s="213" t="s">
        <v>390</v>
      </c>
      <c r="K65" s="192" t="s">
        <v>420</v>
      </c>
      <c r="L65" s="7" t="s">
        <v>650</v>
      </c>
      <c r="M65" s="217">
        <v>0</v>
      </c>
      <c r="N65" s="217">
        <v>0</v>
      </c>
      <c r="O65" s="74"/>
      <c r="P65" s="74"/>
      <c r="Q65" s="74"/>
      <c r="R65" s="74" t="s">
        <v>450</v>
      </c>
      <c r="S65" s="74"/>
      <c r="T65" s="74"/>
      <c r="U65" s="74"/>
      <c r="V65" s="74"/>
      <c r="W65" s="188" t="s">
        <v>731</v>
      </c>
      <c r="X65" s="218" t="s">
        <v>457</v>
      </c>
      <c r="Y65" s="188" t="s">
        <v>669</v>
      </c>
      <c r="Z65" s="220"/>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row>
    <row r="66" spans="1:203" s="219" customFormat="1" ht="51" x14ac:dyDescent="0.2">
      <c r="A66" s="212">
        <v>52</v>
      </c>
      <c r="B66" s="213" t="s">
        <v>391</v>
      </c>
      <c r="C66" s="215" t="s">
        <v>31</v>
      </c>
      <c r="D66" s="212" t="s">
        <v>81</v>
      </c>
      <c r="E66" s="216">
        <v>1.76</v>
      </c>
      <c r="F66" s="216"/>
      <c r="G66" s="216">
        <f>E66-(2200*6.5)/10000</f>
        <v>0.33000000000000007</v>
      </c>
      <c r="H66" s="28" t="s">
        <v>82</v>
      </c>
      <c r="I66" s="212" t="s">
        <v>392</v>
      </c>
      <c r="J66" s="213" t="s">
        <v>393</v>
      </c>
      <c r="K66" s="192" t="s">
        <v>420</v>
      </c>
      <c r="L66" s="7" t="s">
        <v>650</v>
      </c>
      <c r="M66" s="217">
        <v>0</v>
      </c>
      <c r="N66" s="217">
        <v>0</v>
      </c>
      <c r="O66" s="74"/>
      <c r="P66" s="74"/>
      <c r="Q66" s="74"/>
      <c r="R66" s="74" t="s">
        <v>450</v>
      </c>
      <c r="S66" s="74"/>
      <c r="T66" s="74"/>
      <c r="U66" s="74"/>
      <c r="V66" s="74"/>
      <c r="W66" s="188" t="s">
        <v>731</v>
      </c>
      <c r="X66" s="218" t="s">
        <v>457</v>
      </c>
      <c r="Y66" s="188" t="s">
        <v>669</v>
      </c>
      <c r="Z66" s="220"/>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row>
    <row r="67" spans="1:203" s="219" customFormat="1" ht="51" x14ac:dyDescent="0.2">
      <c r="A67" s="212">
        <v>53</v>
      </c>
      <c r="B67" s="213" t="s">
        <v>394</v>
      </c>
      <c r="C67" s="215" t="s">
        <v>31</v>
      </c>
      <c r="D67" s="212" t="s">
        <v>81</v>
      </c>
      <c r="E67" s="216">
        <v>1</v>
      </c>
      <c r="F67" s="216"/>
      <c r="G67" s="216">
        <f>E67-0.6</f>
        <v>0.4</v>
      </c>
      <c r="H67" s="28" t="s">
        <v>82</v>
      </c>
      <c r="I67" s="212" t="s">
        <v>395</v>
      </c>
      <c r="J67" s="213" t="s">
        <v>396</v>
      </c>
      <c r="K67" s="192" t="s">
        <v>420</v>
      </c>
      <c r="L67" s="7" t="s">
        <v>650</v>
      </c>
      <c r="M67" s="217">
        <v>0</v>
      </c>
      <c r="N67" s="217">
        <v>0</v>
      </c>
      <c r="O67" s="74"/>
      <c r="P67" s="74"/>
      <c r="Q67" s="74"/>
      <c r="R67" s="74" t="s">
        <v>450</v>
      </c>
      <c r="S67" s="74"/>
      <c r="T67" s="74"/>
      <c r="U67" s="74"/>
      <c r="V67" s="74"/>
      <c r="W67" s="188" t="s">
        <v>731</v>
      </c>
      <c r="X67" s="218" t="s">
        <v>457</v>
      </c>
      <c r="Y67" s="188" t="s">
        <v>669</v>
      </c>
      <c r="Z67" s="220"/>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row>
    <row r="68" spans="1:203" ht="25.15" customHeight="1" x14ac:dyDescent="0.2">
      <c r="A68" s="226" t="s">
        <v>644</v>
      </c>
      <c r="B68" s="227" t="s">
        <v>645</v>
      </c>
      <c r="C68" s="227"/>
      <c r="D68" s="227"/>
      <c r="E68" s="227"/>
      <c r="F68" s="227"/>
      <c r="G68" s="227"/>
      <c r="H68" s="227"/>
      <c r="I68" s="227"/>
      <c r="J68" s="227"/>
      <c r="K68" s="227"/>
      <c r="L68" s="227"/>
      <c r="M68" s="228"/>
      <c r="N68" s="228"/>
      <c r="O68" s="228"/>
      <c r="P68" s="228"/>
      <c r="Q68" s="228"/>
      <c r="R68" s="228"/>
      <c r="S68" s="228"/>
      <c r="T68" s="228"/>
      <c r="U68" s="228"/>
      <c r="V68" s="228"/>
      <c r="W68" s="234"/>
      <c r="X68" s="229"/>
      <c r="Y68" s="230"/>
      <c r="Z68" s="228"/>
      <c r="AA68" s="182"/>
    </row>
    <row r="69" spans="1:203" s="27" customFormat="1" ht="38.25" x14ac:dyDescent="0.2">
      <c r="A69" s="28">
        <v>54</v>
      </c>
      <c r="B69" s="29" t="s">
        <v>397</v>
      </c>
      <c r="C69" s="31" t="s">
        <v>250</v>
      </c>
      <c r="D69" s="28" t="s">
        <v>398</v>
      </c>
      <c r="E69" s="30">
        <v>9.5</v>
      </c>
      <c r="F69" s="32">
        <v>7.54</v>
      </c>
      <c r="G69" s="30">
        <v>9.5</v>
      </c>
      <c r="H69" s="28" t="s">
        <v>82</v>
      </c>
      <c r="I69" s="28" t="s">
        <v>399</v>
      </c>
      <c r="J69" s="159" t="s">
        <v>400</v>
      </c>
      <c r="K69" s="14" t="s">
        <v>420</v>
      </c>
      <c r="L69" s="7">
        <v>3</v>
      </c>
      <c r="M69" s="74">
        <v>0</v>
      </c>
      <c r="N69" s="74">
        <v>0</v>
      </c>
      <c r="O69" s="74"/>
      <c r="P69" s="74"/>
      <c r="Q69" s="74"/>
      <c r="R69" s="74" t="s">
        <v>450</v>
      </c>
      <c r="S69" s="45"/>
      <c r="T69" s="45"/>
      <c r="U69" s="45"/>
      <c r="V69" s="45"/>
      <c r="W69" s="167"/>
      <c r="X69" s="79"/>
      <c r="Y69" s="7" t="s">
        <v>668</v>
      </c>
      <c r="Z69" s="45"/>
    </row>
    <row r="70" spans="1:203" s="27" customFormat="1" ht="25.5" x14ac:dyDescent="0.2">
      <c r="A70" s="28">
        <v>55</v>
      </c>
      <c r="B70" s="29" t="s">
        <v>401</v>
      </c>
      <c r="C70" s="31" t="s">
        <v>250</v>
      </c>
      <c r="D70" s="28" t="s">
        <v>402</v>
      </c>
      <c r="E70" s="30">
        <v>12</v>
      </c>
      <c r="F70" s="32">
        <v>12</v>
      </c>
      <c r="G70" s="30">
        <v>12</v>
      </c>
      <c r="H70" s="28" t="s">
        <v>82</v>
      </c>
      <c r="I70" s="28" t="s">
        <v>403</v>
      </c>
      <c r="J70" s="159" t="s">
        <v>404</v>
      </c>
      <c r="K70" s="14" t="s">
        <v>420</v>
      </c>
      <c r="L70" s="7">
        <v>3</v>
      </c>
      <c r="M70" s="74">
        <v>0</v>
      </c>
      <c r="N70" s="74">
        <v>0</v>
      </c>
      <c r="O70" s="74"/>
      <c r="P70" s="74"/>
      <c r="Q70" s="74"/>
      <c r="R70" s="74" t="s">
        <v>450</v>
      </c>
      <c r="S70" s="45"/>
      <c r="T70" s="45"/>
      <c r="U70" s="45"/>
      <c r="V70" s="45"/>
      <c r="W70" s="167"/>
      <c r="X70" s="79"/>
      <c r="Y70" s="7" t="s">
        <v>668</v>
      </c>
      <c r="Z70" s="45"/>
    </row>
    <row r="71" spans="1:203" ht="36" customHeight="1" x14ac:dyDescent="0.2">
      <c r="A71" s="128" t="s">
        <v>224</v>
      </c>
      <c r="B71" s="129" t="s">
        <v>646</v>
      </c>
      <c r="C71" s="129"/>
      <c r="D71" s="129"/>
      <c r="E71" s="129"/>
      <c r="F71" s="129"/>
      <c r="G71" s="129"/>
      <c r="H71" s="129"/>
      <c r="I71" s="129"/>
      <c r="J71" s="129"/>
      <c r="K71" s="129"/>
      <c r="L71" s="129"/>
      <c r="M71" s="177"/>
      <c r="N71" s="177"/>
      <c r="O71" s="177"/>
      <c r="P71" s="177"/>
      <c r="Q71" s="177"/>
      <c r="R71" s="177"/>
      <c r="S71" s="177"/>
      <c r="T71" s="177"/>
      <c r="U71" s="177"/>
      <c r="V71" s="177"/>
      <c r="W71" s="233"/>
      <c r="X71" s="178"/>
      <c r="Y71" s="179"/>
      <c r="Z71" s="177"/>
      <c r="AA71" s="147"/>
    </row>
    <row r="72" spans="1:203" ht="89.25" x14ac:dyDescent="0.2">
      <c r="A72" s="7">
        <v>56</v>
      </c>
      <c r="B72" s="12" t="s">
        <v>706</v>
      </c>
      <c r="C72" s="7" t="s">
        <v>19</v>
      </c>
      <c r="D72" s="7" t="s">
        <v>38</v>
      </c>
      <c r="E72" s="13">
        <v>0.4</v>
      </c>
      <c r="F72" s="13"/>
      <c r="G72" s="9">
        <v>0</v>
      </c>
      <c r="H72" s="7" t="s">
        <v>22</v>
      </c>
      <c r="I72" s="7" t="s">
        <v>88</v>
      </c>
      <c r="J72" s="12" t="s">
        <v>265</v>
      </c>
      <c r="K72" s="7" t="s">
        <v>261</v>
      </c>
      <c r="L72" s="7"/>
      <c r="M72" s="7">
        <v>0</v>
      </c>
      <c r="N72" s="7">
        <v>0</v>
      </c>
      <c r="O72" s="7"/>
      <c r="P72" s="7"/>
      <c r="Q72" s="7"/>
      <c r="R72" s="7" t="s">
        <v>450</v>
      </c>
      <c r="S72" s="7"/>
      <c r="T72" s="7"/>
      <c r="U72" s="7"/>
      <c r="V72" s="7"/>
      <c r="W72" s="5" t="s">
        <v>714</v>
      </c>
      <c r="X72" s="12" t="s">
        <v>598</v>
      </c>
      <c r="Y72" s="7" t="s">
        <v>670</v>
      </c>
      <c r="Z72" s="7"/>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row>
    <row r="73" spans="1:203" ht="51" x14ac:dyDescent="0.2">
      <c r="A73" s="7">
        <v>57</v>
      </c>
      <c r="B73" s="12" t="s">
        <v>279</v>
      </c>
      <c r="C73" s="7" t="s">
        <v>228</v>
      </c>
      <c r="D73" s="7" t="s">
        <v>229</v>
      </c>
      <c r="E73" s="7">
        <v>0.4</v>
      </c>
      <c r="F73" s="7">
        <v>0.06</v>
      </c>
      <c r="G73" s="9">
        <v>0.4</v>
      </c>
      <c r="H73" s="7" t="s">
        <v>22</v>
      </c>
      <c r="I73" s="7" t="s">
        <v>280</v>
      </c>
      <c r="J73" s="12" t="s">
        <v>281</v>
      </c>
      <c r="K73" s="7" t="s">
        <v>269</v>
      </c>
      <c r="L73" s="7"/>
      <c r="M73" s="7">
        <v>0</v>
      </c>
      <c r="N73" s="7">
        <v>0</v>
      </c>
      <c r="O73" s="7"/>
      <c r="P73" s="7"/>
      <c r="Q73" s="7"/>
      <c r="R73" s="7" t="s">
        <v>450</v>
      </c>
      <c r="S73" s="7"/>
      <c r="T73" s="7"/>
      <c r="U73" s="7"/>
      <c r="V73" s="7"/>
      <c r="W73" s="5"/>
      <c r="X73" s="12"/>
      <c r="Y73" s="7" t="s">
        <v>670</v>
      </c>
      <c r="Z73" s="7"/>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row>
    <row r="74" spans="1:203" ht="114.75" x14ac:dyDescent="0.2">
      <c r="A74" s="7">
        <v>58</v>
      </c>
      <c r="B74" s="12" t="s">
        <v>282</v>
      </c>
      <c r="C74" s="7" t="s">
        <v>228</v>
      </c>
      <c r="D74" s="7" t="s">
        <v>229</v>
      </c>
      <c r="E74" s="7">
        <v>0.9</v>
      </c>
      <c r="F74" s="7"/>
      <c r="G74" s="7">
        <v>0</v>
      </c>
      <c r="H74" s="7" t="s">
        <v>22</v>
      </c>
      <c r="I74" s="7" t="s">
        <v>283</v>
      </c>
      <c r="J74" s="12" t="s">
        <v>284</v>
      </c>
      <c r="K74" s="7" t="s">
        <v>269</v>
      </c>
      <c r="L74" s="7"/>
      <c r="M74" s="7">
        <v>0</v>
      </c>
      <c r="N74" s="7">
        <v>0</v>
      </c>
      <c r="O74" s="7"/>
      <c r="P74" s="7"/>
      <c r="Q74" s="7"/>
      <c r="R74" s="7" t="s">
        <v>450</v>
      </c>
      <c r="S74" s="7"/>
      <c r="T74" s="7"/>
      <c r="U74" s="7"/>
      <c r="V74" s="7"/>
      <c r="W74" s="5"/>
      <c r="X74" s="12"/>
      <c r="Y74" s="7" t="s">
        <v>670</v>
      </c>
      <c r="Z74" s="7"/>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row>
    <row r="75" spans="1:203" ht="51" x14ac:dyDescent="0.2">
      <c r="A75" s="7">
        <v>59</v>
      </c>
      <c r="B75" s="12" t="s">
        <v>285</v>
      </c>
      <c r="C75" s="7" t="s">
        <v>228</v>
      </c>
      <c r="D75" s="7" t="s">
        <v>286</v>
      </c>
      <c r="E75" s="13">
        <v>1.44</v>
      </c>
      <c r="F75" s="13">
        <v>0</v>
      </c>
      <c r="G75" s="9">
        <v>0</v>
      </c>
      <c r="H75" s="7" t="s">
        <v>22</v>
      </c>
      <c r="I75" s="7" t="s">
        <v>287</v>
      </c>
      <c r="J75" s="12" t="s">
        <v>288</v>
      </c>
      <c r="K75" s="7" t="s">
        <v>269</v>
      </c>
      <c r="L75" s="7"/>
      <c r="M75" s="7">
        <v>0</v>
      </c>
      <c r="N75" s="7">
        <v>0</v>
      </c>
      <c r="O75" s="7"/>
      <c r="P75" s="7"/>
      <c r="Q75" s="7"/>
      <c r="R75" s="7" t="s">
        <v>450</v>
      </c>
      <c r="S75" s="7"/>
      <c r="T75" s="7"/>
      <c r="U75" s="7"/>
      <c r="V75" s="7"/>
      <c r="W75" s="5"/>
      <c r="X75" s="12"/>
      <c r="Y75" s="7" t="s">
        <v>670</v>
      </c>
      <c r="Z75" s="7"/>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row>
    <row r="76" spans="1:203" ht="63.75" x14ac:dyDescent="0.2">
      <c r="A76" s="7">
        <v>60</v>
      </c>
      <c r="B76" s="12" t="s">
        <v>298</v>
      </c>
      <c r="C76" s="7" t="s">
        <v>299</v>
      </c>
      <c r="D76" s="7" t="s">
        <v>300</v>
      </c>
      <c r="E76" s="7">
        <v>19.79</v>
      </c>
      <c r="F76" s="7"/>
      <c r="G76" s="7">
        <v>0</v>
      </c>
      <c r="H76" s="7" t="s">
        <v>22</v>
      </c>
      <c r="I76" s="7" t="s">
        <v>109</v>
      </c>
      <c r="J76" s="12" t="s">
        <v>301</v>
      </c>
      <c r="K76" s="7" t="s">
        <v>302</v>
      </c>
      <c r="L76" s="7"/>
      <c r="M76" s="7">
        <v>0</v>
      </c>
      <c r="N76" s="7">
        <v>0</v>
      </c>
      <c r="O76" s="7"/>
      <c r="P76" s="7"/>
      <c r="Q76" s="7"/>
      <c r="R76" s="7" t="s">
        <v>450</v>
      </c>
      <c r="S76" s="122"/>
      <c r="T76" s="122"/>
      <c r="U76" s="122"/>
      <c r="V76" s="122"/>
      <c r="W76" s="5"/>
      <c r="X76" s="158"/>
      <c r="Y76" s="7" t="s">
        <v>670</v>
      </c>
      <c r="Z76" s="122"/>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row>
    <row r="77" spans="1:203" ht="63.75" x14ac:dyDescent="0.2">
      <c r="A77" s="7">
        <v>61</v>
      </c>
      <c r="B77" s="12" t="s">
        <v>303</v>
      </c>
      <c r="C77" s="7" t="s">
        <v>101</v>
      </c>
      <c r="D77" s="7" t="s">
        <v>304</v>
      </c>
      <c r="E77" s="7">
        <v>1</v>
      </c>
      <c r="F77" s="7"/>
      <c r="G77" s="7">
        <v>0</v>
      </c>
      <c r="H77" s="7" t="s">
        <v>22</v>
      </c>
      <c r="I77" s="7" t="s">
        <v>32</v>
      </c>
      <c r="J77" s="12" t="s">
        <v>305</v>
      </c>
      <c r="K77" s="7" t="s">
        <v>306</v>
      </c>
      <c r="L77" s="7"/>
      <c r="M77" s="7">
        <v>0</v>
      </c>
      <c r="N77" s="7">
        <v>0</v>
      </c>
      <c r="O77" s="7"/>
      <c r="P77" s="7"/>
      <c r="Q77" s="7"/>
      <c r="R77" s="7" t="s">
        <v>450</v>
      </c>
      <c r="S77" s="122"/>
      <c r="T77" s="122"/>
      <c r="U77" s="122"/>
      <c r="V77" s="122"/>
      <c r="W77" s="5"/>
      <c r="X77" s="158"/>
      <c r="Y77" s="7" t="s">
        <v>670</v>
      </c>
      <c r="Z77" s="122"/>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row>
    <row r="78" spans="1:203" ht="51" x14ac:dyDescent="0.2">
      <c r="A78" s="7">
        <v>62</v>
      </c>
      <c r="B78" s="8" t="s">
        <v>307</v>
      </c>
      <c r="C78" s="14" t="s">
        <v>31</v>
      </c>
      <c r="D78" s="7" t="s">
        <v>20</v>
      </c>
      <c r="E78" s="14">
        <v>1.9</v>
      </c>
      <c r="F78" s="14">
        <v>0</v>
      </c>
      <c r="G78" s="14">
        <v>0</v>
      </c>
      <c r="H78" s="7" t="s">
        <v>22</v>
      </c>
      <c r="I78" s="14" t="s">
        <v>32</v>
      </c>
      <c r="J78" s="12" t="s">
        <v>308</v>
      </c>
      <c r="K78" s="14" t="s">
        <v>261</v>
      </c>
      <c r="L78" s="7"/>
      <c r="M78" s="7">
        <v>0</v>
      </c>
      <c r="N78" s="7">
        <v>0</v>
      </c>
      <c r="O78" s="7"/>
      <c r="P78" s="7"/>
      <c r="Q78" s="7"/>
      <c r="R78" s="7" t="s">
        <v>450</v>
      </c>
      <c r="S78" s="123"/>
      <c r="T78" s="123"/>
      <c r="U78" s="122"/>
      <c r="V78" s="122"/>
      <c r="W78" s="5"/>
      <c r="X78" s="158"/>
      <c r="Y78" s="7" t="s">
        <v>670</v>
      </c>
      <c r="Z78" s="122"/>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row>
    <row r="79" spans="1:203" ht="38.25" x14ac:dyDescent="0.2">
      <c r="A79" s="7">
        <v>63</v>
      </c>
      <c r="B79" s="12" t="s">
        <v>309</v>
      </c>
      <c r="C79" s="7" t="s">
        <v>96</v>
      </c>
      <c r="D79" s="7" t="s">
        <v>310</v>
      </c>
      <c r="E79" s="13">
        <v>0.12</v>
      </c>
      <c r="F79" s="13"/>
      <c r="G79" s="9">
        <v>0.12</v>
      </c>
      <c r="H79" s="7" t="s">
        <v>22</v>
      </c>
      <c r="I79" s="7" t="s">
        <v>32</v>
      </c>
      <c r="J79" s="12" t="s">
        <v>311</v>
      </c>
      <c r="K79" s="7"/>
      <c r="L79" s="7"/>
      <c r="M79" s="7">
        <v>0</v>
      </c>
      <c r="N79" s="7" t="s">
        <v>450</v>
      </c>
      <c r="O79" s="7"/>
      <c r="P79" s="7"/>
      <c r="Q79" s="7"/>
      <c r="R79" s="7" t="s">
        <v>450</v>
      </c>
      <c r="S79" s="122"/>
      <c r="T79" s="122"/>
      <c r="U79" s="122"/>
      <c r="V79" s="122"/>
      <c r="W79" s="5"/>
      <c r="X79" s="158"/>
      <c r="Y79" s="7" t="s">
        <v>670</v>
      </c>
      <c r="Z79" s="122"/>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141"/>
      <c r="GB79" s="141"/>
      <c r="GC79" s="141"/>
      <c r="GD79" s="141"/>
      <c r="GE79" s="141"/>
      <c r="GF79" s="141"/>
      <c r="GG79" s="141"/>
      <c r="GH79" s="141"/>
      <c r="GI79" s="141"/>
      <c r="GJ79" s="141"/>
      <c r="GK79" s="141"/>
      <c r="GL79" s="141"/>
      <c r="GM79" s="141"/>
      <c r="GN79" s="141"/>
      <c r="GO79" s="141"/>
      <c r="GP79" s="141"/>
      <c r="GQ79" s="141"/>
      <c r="GR79" s="141"/>
      <c r="GS79" s="141"/>
      <c r="GT79" s="141"/>
      <c r="GU79" s="141"/>
    </row>
    <row r="80" spans="1:203" ht="114.75" x14ac:dyDescent="0.2">
      <c r="A80" s="7">
        <v>64</v>
      </c>
      <c r="B80" s="12" t="s">
        <v>312</v>
      </c>
      <c r="C80" s="7" t="s">
        <v>50</v>
      </c>
      <c r="D80" s="7" t="s">
        <v>313</v>
      </c>
      <c r="E80" s="13">
        <v>0.19</v>
      </c>
      <c r="F80" s="13">
        <v>0</v>
      </c>
      <c r="G80" s="9">
        <v>0</v>
      </c>
      <c r="H80" s="7" t="s">
        <v>22</v>
      </c>
      <c r="I80" s="7" t="s">
        <v>314</v>
      </c>
      <c r="J80" s="12" t="s">
        <v>315</v>
      </c>
      <c r="K80" s="7"/>
      <c r="L80" s="7"/>
      <c r="M80" s="7">
        <v>0</v>
      </c>
      <c r="N80" s="7">
        <v>0</v>
      </c>
      <c r="O80" s="7"/>
      <c r="P80" s="7"/>
      <c r="Q80" s="7"/>
      <c r="R80" s="7" t="s">
        <v>450</v>
      </c>
      <c r="S80" s="7"/>
      <c r="T80" s="122"/>
      <c r="U80" s="122"/>
      <c r="V80" s="122"/>
      <c r="W80" s="5"/>
      <c r="X80" s="158"/>
      <c r="Y80" s="7" t="s">
        <v>670</v>
      </c>
      <c r="Z80" s="122"/>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141"/>
      <c r="FE80" s="141"/>
      <c r="FF80" s="141"/>
      <c r="FG80" s="141"/>
      <c r="FH80" s="141"/>
      <c r="FI80" s="141"/>
      <c r="FJ80" s="141"/>
      <c r="FK80" s="141"/>
      <c r="FL80" s="141"/>
      <c r="FM80" s="141"/>
      <c r="FN80" s="141"/>
      <c r="FO80" s="141"/>
      <c r="FP80" s="141"/>
      <c r="FQ80" s="141"/>
      <c r="FR80" s="141"/>
      <c r="FS80" s="141"/>
      <c r="FT80" s="141"/>
      <c r="FU80" s="141"/>
      <c r="FV80" s="141"/>
      <c r="FW80" s="141"/>
      <c r="FX80" s="141"/>
      <c r="FY80" s="141"/>
      <c r="FZ80" s="141"/>
      <c r="GA80" s="141"/>
      <c r="GB80" s="141"/>
      <c r="GC80" s="141"/>
      <c r="GD80" s="141"/>
      <c r="GE80" s="141"/>
      <c r="GF80" s="141"/>
      <c r="GG80" s="141"/>
      <c r="GH80" s="141"/>
      <c r="GI80" s="141"/>
      <c r="GJ80" s="141"/>
      <c r="GK80" s="141"/>
      <c r="GL80" s="141"/>
      <c r="GM80" s="141"/>
      <c r="GN80" s="141"/>
      <c r="GO80" s="141"/>
      <c r="GP80" s="141"/>
      <c r="GQ80" s="141"/>
      <c r="GR80" s="141"/>
      <c r="GS80" s="141"/>
      <c r="GT80" s="141"/>
      <c r="GU80" s="141"/>
    </row>
    <row r="81" spans="1:203" ht="63.75" x14ac:dyDescent="0.2">
      <c r="A81" s="7">
        <v>65</v>
      </c>
      <c r="B81" s="12" t="s">
        <v>325</v>
      </c>
      <c r="C81" s="7" t="s">
        <v>326</v>
      </c>
      <c r="D81" s="7" t="s">
        <v>327</v>
      </c>
      <c r="E81" s="7">
        <v>50</v>
      </c>
      <c r="F81" s="7"/>
      <c r="G81" s="7">
        <v>0</v>
      </c>
      <c r="H81" s="7" t="s">
        <v>22</v>
      </c>
      <c r="I81" s="7" t="s">
        <v>328</v>
      </c>
      <c r="J81" s="12" t="s">
        <v>329</v>
      </c>
      <c r="K81" s="7" t="s">
        <v>306</v>
      </c>
      <c r="L81" s="7"/>
      <c r="M81" s="7">
        <v>1</v>
      </c>
      <c r="N81" s="7">
        <v>1</v>
      </c>
      <c r="O81" s="7"/>
      <c r="P81" s="7"/>
      <c r="Q81" s="7"/>
      <c r="R81" s="7" t="s">
        <v>450</v>
      </c>
      <c r="S81" s="122"/>
      <c r="T81" s="122"/>
      <c r="U81" s="122"/>
      <c r="V81" s="122"/>
      <c r="W81" s="5"/>
      <c r="X81" s="158"/>
      <c r="Y81" s="7" t="s">
        <v>670</v>
      </c>
      <c r="Z81" s="122"/>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141"/>
      <c r="FE81" s="141"/>
      <c r="FF81" s="141"/>
      <c r="FG81" s="141"/>
      <c r="FH81" s="141"/>
      <c r="FI81" s="141"/>
      <c r="FJ81" s="141"/>
      <c r="FK81" s="141"/>
      <c r="FL81" s="141"/>
      <c r="FM81" s="141"/>
      <c r="FN81" s="141"/>
      <c r="FO81" s="141"/>
      <c r="FP81" s="141"/>
      <c r="FQ81" s="141"/>
      <c r="FR81" s="141"/>
      <c r="FS81" s="141"/>
      <c r="FT81" s="141"/>
      <c r="FU81" s="141"/>
      <c r="FV81" s="141"/>
      <c r="FW81" s="141"/>
      <c r="FX81" s="141"/>
      <c r="FY81" s="141"/>
      <c r="FZ81" s="141"/>
      <c r="GA81" s="141"/>
      <c r="GB81" s="141"/>
      <c r="GC81" s="141"/>
      <c r="GD81" s="141"/>
      <c r="GE81" s="141"/>
      <c r="GF81" s="141"/>
      <c r="GG81" s="141"/>
      <c r="GH81" s="141"/>
      <c r="GI81" s="141"/>
      <c r="GJ81" s="141"/>
      <c r="GK81" s="141"/>
      <c r="GL81" s="141"/>
      <c r="GM81" s="141"/>
      <c r="GN81" s="141"/>
      <c r="GO81" s="141"/>
      <c r="GP81" s="141"/>
      <c r="GQ81" s="141"/>
      <c r="GR81" s="141"/>
      <c r="GS81" s="141"/>
      <c r="GT81" s="141"/>
      <c r="GU81" s="141"/>
    </row>
    <row r="82" spans="1:203" ht="63.75" x14ac:dyDescent="0.2">
      <c r="A82" s="7">
        <v>66</v>
      </c>
      <c r="B82" s="12" t="s">
        <v>330</v>
      </c>
      <c r="C82" s="7" t="s">
        <v>319</v>
      </c>
      <c r="D82" s="7" t="s">
        <v>327</v>
      </c>
      <c r="E82" s="7">
        <v>130</v>
      </c>
      <c r="F82" s="7"/>
      <c r="G82" s="7">
        <v>0</v>
      </c>
      <c r="H82" s="7" t="s">
        <v>22</v>
      </c>
      <c r="I82" s="7" t="s">
        <v>328</v>
      </c>
      <c r="J82" s="12" t="s">
        <v>331</v>
      </c>
      <c r="K82" s="7" t="s">
        <v>306</v>
      </c>
      <c r="L82" s="7"/>
      <c r="M82" s="7">
        <v>1</v>
      </c>
      <c r="N82" s="7">
        <v>1</v>
      </c>
      <c r="O82" s="7"/>
      <c r="P82" s="7"/>
      <c r="Q82" s="7"/>
      <c r="R82" s="7" t="s">
        <v>450</v>
      </c>
      <c r="S82" s="122"/>
      <c r="T82" s="122"/>
      <c r="U82" s="122"/>
      <c r="V82" s="122"/>
      <c r="W82" s="5"/>
      <c r="X82" s="158"/>
      <c r="Y82" s="7" t="s">
        <v>670</v>
      </c>
      <c r="Z82" s="122"/>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1"/>
      <c r="DE82" s="141"/>
      <c r="DF82" s="141"/>
      <c r="DG82" s="141"/>
      <c r="DH82" s="141"/>
      <c r="DI82" s="141"/>
      <c r="DJ82" s="141"/>
      <c r="DK82" s="141"/>
      <c r="DL82" s="141"/>
      <c r="DM82" s="141"/>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c r="FC82" s="141"/>
      <c r="FD82" s="141"/>
      <c r="FE82" s="141"/>
      <c r="FF82" s="141"/>
      <c r="FG82" s="141"/>
      <c r="FH82" s="141"/>
      <c r="FI82" s="141"/>
      <c r="FJ82" s="141"/>
      <c r="FK82" s="141"/>
      <c r="FL82" s="141"/>
      <c r="FM82" s="141"/>
      <c r="FN82" s="141"/>
      <c r="FO82" s="141"/>
      <c r="FP82" s="141"/>
      <c r="FQ82" s="141"/>
      <c r="FR82" s="141"/>
      <c r="FS82" s="141"/>
      <c r="FT82" s="141"/>
      <c r="FU82" s="141"/>
      <c r="FV82" s="141"/>
      <c r="FW82" s="141"/>
      <c r="FX82" s="141"/>
      <c r="FY82" s="141"/>
      <c r="FZ82" s="141"/>
      <c r="GA82" s="141"/>
      <c r="GB82" s="141"/>
      <c r="GC82" s="141"/>
      <c r="GD82" s="141"/>
      <c r="GE82" s="141"/>
      <c r="GF82" s="141"/>
      <c r="GG82" s="141"/>
      <c r="GH82" s="141"/>
      <c r="GI82" s="141"/>
      <c r="GJ82" s="141"/>
      <c r="GK82" s="141"/>
      <c r="GL82" s="141"/>
      <c r="GM82" s="141"/>
      <c r="GN82" s="141"/>
      <c r="GO82" s="141"/>
      <c r="GP82" s="141"/>
      <c r="GQ82" s="141"/>
      <c r="GR82" s="141"/>
      <c r="GS82" s="141"/>
      <c r="GT82" s="141"/>
      <c r="GU82" s="141"/>
    </row>
    <row r="83" spans="1:203" ht="38.25" x14ac:dyDescent="0.2">
      <c r="A83" s="7">
        <v>67</v>
      </c>
      <c r="B83" s="12" t="s">
        <v>332</v>
      </c>
      <c r="C83" s="7" t="s">
        <v>333</v>
      </c>
      <c r="D83" s="7" t="s">
        <v>112</v>
      </c>
      <c r="E83" s="13">
        <v>9.0500000000000007</v>
      </c>
      <c r="F83" s="13">
        <v>9.0500000000000007</v>
      </c>
      <c r="G83" s="9">
        <v>9.0500000000000007</v>
      </c>
      <c r="H83" s="7" t="s">
        <v>22</v>
      </c>
      <c r="I83" s="7" t="s">
        <v>39</v>
      </c>
      <c r="J83" s="12" t="s">
        <v>334</v>
      </c>
      <c r="K83" s="7" t="s">
        <v>335</v>
      </c>
      <c r="L83" s="7"/>
      <c r="M83" s="7">
        <v>0</v>
      </c>
      <c r="N83" s="7">
        <v>0</v>
      </c>
      <c r="O83" s="7"/>
      <c r="P83" s="7"/>
      <c r="Q83" s="7"/>
      <c r="R83" s="7" t="s">
        <v>450</v>
      </c>
      <c r="S83" s="7"/>
      <c r="T83" s="122"/>
      <c r="U83" s="122"/>
      <c r="V83" s="122"/>
      <c r="W83" s="5"/>
      <c r="X83" s="158"/>
      <c r="Y83" s="7" t="s">
        <v>670</v>
      </c>
      <c r="Z83" s="122"/>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1"/>
      <c r="DE83" s="141"/>
      <c r="DF83" s="141"/>
      <c r="DG83" s="141"/>
      <c r="DH83" s="141"/>
      <c r="DI83" s="141"/>
      <c r="DJ83" s="141"/>
      <c r="DK83" s="141"/>
      <c r="DL83" s="141"/>
      <c r="DM83" s="141"/>
      <c r="DN83" s="141"/>
      <c r="DO83" s="141"/>
      <c r="DP83" s="141"/>
      <c r="DQ83" s="141"/>
      <c r="DR83" s="141"/>
      <c r="DS83" s="141"/>
      <c r="DT83" s="141"/>
      <c r="DU83" s="141"/>
      <c r="DV83" s="141"/>
      <c r="DW83" s="141"/>
      <c r="DX83" s="141"/>
      <c r="DY83" s="141"/>
      <c r="DZ83" s="141"/>
      <c r="EA83" s="141"/>
      <c r="EB83" s="141"/>
      <c r="EC83" s="141"/>
      <c r="ED83" s="141"/>
      <c r="EE83" s="141"/>
      <c r="EF83" s="141"/>
      <c r="EG83" s="141"/>
      <c r="EH83" s="141"/>
      <c r="EI83" s="141"/>
      <c r="EJ83" s="141"/>
      <c r="EK83" s="141"/>
      <c r="EL83" s="141"/>
      <c r="EM83" s="141"/>
      <c r="EN83" s="141"/>
      <c r="EO83" s="141"/>
      <c r="EP83" s="141"/>
      <c r="EQ83" s="141"/>
      <c r="ER83" s="141"/>
      <c r="ES83" s="141"/>
      <c r="ET83" s="141"/>
      <c r="EU83" s="141"/>
      <c r="EV83" s="141"/>
      <c r="EW83" s="141"/>
      <c r="EX83" s="141"/>
      <c r="EY83" s="141"/>
      <c r="EZ83" s="141"/>
      <c r="FA83" s="141"/>
      <c r="FB83" s="141"/>
      <c r="FC83" s="141"/>
      <c r="FD83" s="141"/>
      <c r="FE83" s="141"/>
      <c r="FF83" s="141"/>
      <c r="FG83" s="141"/>
      <c r="FH83" s="141"/>
      <c r="FI83" s="141"/>
      <c r="FJ83" s="141"/>
      <c r="FK83" s="141"/>
      <c r="FL83" s="141"/>
      <c r="FM83" s="141"/>
      <c r="FN83" s="141"/>
      <c r="FO83" s="141"/>
      <c r="FP83" s="141"/>
      <c r="FQ83" s="141"/>
      <c r="FR83" s="141"/>
      <c r="FS83" s="141"/>
      <c r="FT83" s="141"/>
      <c r="FU83" s="141"/>
      <c r="FV83" s="141"/>
      <c r="FW83" s="141"/>
      <c r="FX83" s="141"/>
      <c r="FY83" s="141"/>
      <c r="FZ83" s="141"/>
      <c r="GA83" s="141"/>
      <c r="GB83" s="141"/>
      <c r="GC83" s="141"/>
      <c r="GD83" s="141"/>
      <c r="GE83" s="141"/>
      <c r="GF83" s="141"/>
      <c r="GG83" s="141"/>
      <c r="GH83" s="141"/>
      <c r="GI83" s="141"/>
      <c r="GJ83" s="141"/>
      <c r="GK83" s="141"/>
      <c r="GL83" s="141"/>
      <c r="GM83" s="141"/>
      <c r="GN83" s="141"/>
      <c r="GO83" s="141"/>
      <c r="GP83" s="141"/>
      <c r="GQ83" s="141"/>
      <c r="GR83" s="141"/>
      <c r="GS83" s="141"/>
      <c r="GT83" s="141"/>
      <c r="GU83" s="141"/>
    </row>
    <row r="84" spans="1:203" ht="38.25" x14ac:dyDescent="0.2">
      <c r="A84" s="7">
        <v>68</v>
      </c>
      <c r="B84" s="12" t="s">
        <v>336</v>
      </c>
      <c r="C84" s="7" t="s">
        <v>333</v>
      </c>
      <c r="D84" s="7" t="s">
        <v>112</v>
      </c>
      <c r="E84" s="13">
        <v>20</v>
      </c>
      <c r="F84" s="13">
        <v>20</v>
      </c>
      <c r="G84" s="9">
        <v>9.0500000000000007</v>
      </c>
      <c r="H84" s="7" t="s">
        <v>22</v>
      </c>
      <c r="I84" s="7" t="s">
        <v>39</v>
      </c>
      <c r="J84" s="12" t="s">
        <v>337</v>
      </c>
      <c r="K84" s="7" t="s">
        <v>335</v>
      </c>
      <c r="L84" s="7"/>
      <c r="M84" s="7">
        <v>0</v>
      </c>
      <c r="N84" s="7">
        <v>0</v>
      </c>
      <c r="O84" s="7"/>
      <c r="P84" s="7"/>
      <c r="Q84" s="7"/>
      <c r="R84" s="7" t="s">
        <v>450</v>
      </c>
      <c r="S84" s="7"/>
      <c r="T84" s="122"/>
      <c r="U84" s="122"/>
      <c r="V84" s="122"/>
      <c r="W84" s="5"/>
      <c r="X84" s="158"/>
      <c r="Y84" s="7" t="s">
        <v>670</v>
      </c>
      <c r="Z84" s="122"/>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c r="EY84" s="141"/>
      <c r="EZ84" s="141"/>
      <c r="FA84" s="141"/>
      <c r="FB84" s="141"/>
      <c r="FC84" s="141"/>
      <c r="FD84" s="141"/>
      <c r="FE84" s="141"/>
      <c r="FF84" s="141"/>
      <c r="FG84" s="141"/>
      <c r="FH84" s="141"/>
      <c r="FI84" s="141"/>
      <c r="FJ84" s="141"/>
      <c r="FK84" s="141"/>
      <c r="FL84" s="141"/>
      <c r="FM84" s="141"/>
      <c r="FN84" s="141"/>
      <c r="FO84" s="141"/>
      <c r="FP84" s="141"/>
      <c r="FQ84" s="141"/>
      <c r="FR84" s="141"/>
      <c r="FS84" s="141"/>
      <c r="FT84" s="141"/>
      <c r="FU84" s="141"/>
      <c r="FV84" s="141"/>
      <c r="FW84" s="141"/>
      <c r="FX84" s="141"/>
      <c r="FY84" s="141"/>
      <c r="FZ84" s="141"/>
      <c r="GA84" s="141"/>
      <c r="GB84" s="141"/>
      <c r="GC84" s="141"/>
      <c r="GD84" s="141"/>
      <c r="GE84" s="141"/>
      <c r="GF84" s="141"/>
      <c r="GG84" s="141"/>
      <c r="GH84" s="141"/>
      <c r="GI84" s="141"/>
      <c r="GJ84" s="141"/>
      <c r="GK84" s="141"/>
      <c r="GL84" s="141"/>
      <c r="GM84" s="141"/>
      <c r="GN84" s="141"/>
      <c r="GO84" s="141"/>
      <c r="GP84" s="141"/>
      <c r="GQ84" s="141"/>
      <c r="GR84" s="141"/>
      <c r="GS84" s="141"/>
      <c r="GT84" s="141"/>
      <c r="GU84" s="141"/>
    </row>
    <row r="85" spans="1:203" ht="76.5" x14ac:dyDescent="0.2">
      <c r="A85" s="7">
        <v>69</v>
      </c>
      <c r="B85" s="12" t="s">
        <v>575</v>
      </c>
      <c r="C85" s="7" t="s">
        <v>299</v>
      </c>
      <c r="D85" s="7" t="s">
        <v>576</v>
      </c>
      <c r="E85" s="13">
        <v>38.299999999999997</v>
      </c>
      <c r="F85" s="13">
        <v>37.4</v>
      </c>
      <c r="G85" s="9">
        <v>38.299999999999997</v>
      </c>
      <c r="H85" s="7" t="s">
        <v>22</v>
      </c>
      <c r="I85" s="7" t="s">
        <v>577</v>
      </c>
      <c r="J85" s="12" t="s">
        <v>578</v>
      </c>
      <c r="K85" s="7" t="s">
        <v>335</v>
      </c>
      <c r="L85" s="7"/>
      <c r="M85" s="7">
        <v>0</v>
      </c>
      <c r="N85" s="7">
        <v>0</v>
      </c>
      <c r="O85" s="7"/>
      <c r="P85" s="7"/>
      <c r="Q85" s="7"/>
      <c r="R85" s="7" t="s">
        <v>450</v>
      </c>
      <c r="S85" s="122"/>
      <c r="T85" s="122"/>
      <c r="U85" s="122"/>
      <c r="V85" s="122"/>
      <c r="W85" s="5"/>
      <c r="X85" s="12" t="s">
        <v>579</v>
      </c>
      <c r="Y85" s="7" t="s">
        <v>670</v>
      </c>
      <c r="Z85" s="122"/>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c r="FC85" s="141"/>
      <c r="FD85" s="141"/>
      <c r="FE85" s="141"/>
      <c r="FF85" s="141"/>
      <c r="FG85" s="141"/>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row>
    <row r="86" spans="1:203" ht="140.25" x14ac:dyDescent="0.2">
      <c r="A86" s="7">
        <v>70</v>
      </c>
      <c r="B86" s="12" t="s">
        <v>338</v>
      </c>
      <c r="C86" s="7" t="s">
        <v>19</v>
      </c>
      <c r="D86" s="7" t="s">
        <v>339</v>
      </c>
      <c r="E86" s="13">
        <v>16</v>
      </c>
      <c r="F86" s="13"/>
      <c r="G86" s="9">
        <v>0</v>
      </c>
      <c r="H86" s="7" t="s">
        <v>22</v>
      </c>
      <c r="I86" s="7" t="s">
        <v>328</v>
      </c>
      <c r="J86" s="12" t="s">
        <v>340</v>
      </c>
      <c r="K86" s="7" t="s">
        <v>723</v>
      </c>
      <c r="L86" s="7"/>
      <c r="M86" s="7">
        <v>1</v>
      </c>
      <c r="N86" s="7">
        <v>1</v>
      </c>
      <c r="O86" s="7"/>
      <c r="P86" s="7"/>
      <c r="Q86" s="7"/>
      <c r="R86" s="7" t="s">
        <v>450</v>
      </c>
      <c r="S86" s="7"/>
      <c r="T86" s="122"/>
      <c r="U86" s="122"/>
      <c r="V86" s="122"/>
      <c r="W86" s="5"/>
      <c r="X86" s="158"/>
      <c r="Y86" s="7" t="s">
        <v>670</v>
      </c>
      <c r="Z86" s="122"/>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1"/>
      <c r="DF86" s="141"/>
      <c r="DG86" s="141"/>
      <c r="DH86" s="141"/>
      <c r="DI86" s="141"/>
      <c r="DJ86" s="141"/>
      <c r="DK86" s="141"/>
      <c r="DL86" s="141"/>
      <c r="DM86" s="141"/>
      <c r="DN86" s="141"/>
      <c r="DO86" s="141"/>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1"/>
      <c r="ER86" s="141"/>
      <c r="ES86" s="141"/>
      <c r="ET86" s="141"/>
      <c r="EU86" s="141"/>
      <c r="EV86" s="141"/>
      <c r="EW86" s="141"/>
      <c r="EX86" s="141"/>
      <c r="EY86" s="141"/>
      <c r="EZ86" s="141"/>
      <c r="FA86" s="141"/>
      <c r="FB86" s="141"/>
      <c r="FC86" s="141"/>
      <c r="FD86" s="141"/>
      <c r="FE86" s="141"/>
      <c r="FF86" s="141"/>
      <c r="FG86" s="141"/>
      <c r="FH86" s="141"/>
      <c r="FI86" s="141"/>
      <c r="FJ86" s="141"/>
      <c r="FK86" s="141"/>
      <c r="FL86" s="141"/>
      <c r="FM86" s="141"/>
      <c r="FN86" s="141"/>
      <c r="FO86" s="141"/>
      <c r="FP86" s="141"/>
      <c r="FQ86" s="141"/>
      <c r="FR86" s="141"/>
      <c r="FS86" s="141"/>
      <c r="FT86" s="141"/>
      <c r="FU86" s="141"/>
      <c r="FV86" s="141"/>
      <c r="FW86" s="141"/>
      <c r="FX86" s="141"/>
      <c r="FY86" s="141"/>
      <c r="FZ86" s="141"/>
      <c r="GA86" s="141"/>
      <c r="GB86" s="141"/>
      <c r="GC86" s="141"/>
      <c r="GD86" s="141"/>
      <c r="GE86" s="141"/>
      <c r="GF86" s="141"/>
      <c r="GG86" s="141"/>
      <c r="GH86" s="141"/>
      <c r="GI86" s="141"/>
      <c r="GJ86" s="141"/>
      <c r="GK86" s="141"/>
      <c r="GL86" s="141"/>
      <c r="GM86" s="141"/>
      <c r="GN86" s="141"/>
      <c r="GO86" s="141"/>
      <c r="GP86" s="141"/>
      <c r="GQ86" s="141"/>
      <c r="GR86" s="141"/>
      <c r="GS86" s="141"/>
      <c r="GT86" s="141"/>
      <c r="GU86" s="141"/>
    </row>
    <row r="87" spans="1:203" ht="76.5" x14ac:dyDescent="0.2">
      <c r="A87" s="7">
        <v>71</v>
      </c>
      <c r="B87" s="12" t="s">
        <v>347</v>
      </c>
      <c r="C87" s="7" t="s">
        <v>101</v>
      </c>
      <c r="D87" s="7" t="s">
        <v>348</v>
      </c>
      <c r="E87" s="13">
        <v>0.12</v>
      </c>
      <c r="F87" s="13"/>
      <c r="G87" s="9">
        <v>0</v>
      </c>
      <c r="H87" s="7" t="s">
        <v>22</v>
      </c>
      <c r="I87" s="7" t="s">
        <v>36</v>
      </c>
      <c r="J87" s="12" t="s">
        <v>349</v>
      </c>
      <c r="K87" s="7" t="s">
        <v>306</v>
      </c>
      <c r="L87" s="7"/>
      <c r="M87" s="7">
        <v>0</v>
      </c>
      <c r="N87" s="7">
        <v>0</v>
      </c>
      <c r="O87" s="7"/>
      <c r="P87" s="7"/>
      <c r="Q87" s="7"/>
      <c r="R87" s="7" t="s">
        <v>450</v>
      </c>
      <c r="S87" s="7"/>
      <c r="T87" s="122"/>
      <c r="U87" s="122"/>
      <c r="V87" s="122"/>
      <c r="W87" s="5"/>
      <c r="X87" s="158"/>
      <c r="Y87" s="7" t="s">
        <v>670</v>
      </c>
      <c r="Z87" s="122"/>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c r="DZ87" s="141"/>
      <c r="EA87" s="141"/>
      <c r="EB87" s="141"/>
      <c r="EC87" s="141"/>
      <c r="ED87" s="141"/>
      <c r="EE87" s="141"/>
      <c r="EF87" s="141"/>
      <c r="EG87" s="141"/>
      <c r="EH87" s="141"/>
      <c r="EI87" s="141"/>
      <c r="EJ87" s="141"/>
      <c r="EK87" s="141"/>
      <c r="EL87" s="141"/>
      <c r="EM87" s="141"/>
      <c r="EN87" s="141"/>
      <c r="EO87" s="141"/>
      <c r="EP87" s="141"/>
      <c r="EQ87" s="141"/>
      <c r="ER87" s="141"/>
      <c r="ES87" s="141"/>
      <c r="ET87" s="141"/>
      <c r="EU87" s="141"/>
      <c r="EV87" s="141"/>
      <c r="EW87" s="141"/>
      <c r="EX87" s="141"/>
      <c r="EY87" s="141"/>
      <c r="EZ87" s="141"/>
      <c r="FA87" s="141"/>
      <c r="FB87" s="141"/>
      <c r="FC87" s="141"/>
      <c r="FD87" s="141"/>
      <c r="FE87" s="141"/>
      <c r="FF87" s="141"/>
      <c r="FG87" s="141"/>
      <c r="FH87" s="141"/>
      <c r="FI87" s="141"/>
      <c r="FJ87" s="141"/>
      <c r="FK87" s="141"/>
      <c r="FL87" s="141"/>
      <c r="FM87" s="141"/>
      <c r="FN87" s="141"/>
      <c r="FO87" s="141"/>
      <c r="FP87" s="141"/>
      <c r="FQ87" s="141"/>
      <c r="FR87" s="141"/>
      <c r="FS87" s="141"/>
      <c r="FT87" s="141"/>
      <c r="FU87" s="141"/>
      <c r="FV87" s="141"/>
      <c r="FW87" s="141"/>
      <c r="FX87" s="141"/>
      <c r="FY87" s="141"/>
      <c r="FZ87" s="141"/>
      <c r="GA87" s="141"/>
      <c r="GB87" s="141"/>
      <c r="GC87" s="141"/>
      <c r="GD87" s="141"/>
      <c r="GE87" s="141"/>
      <c r="GF87" s="141"/>
      <c r="GG87" s="141"/>
      <c r="GH87" s="141"/>
      <c r="GI87" s="141"/>
      <c r="GJ87" s="141"/>
      <c r="GK87" s="141"/>
      <c r="GL87" s="141"/>
      <c r="GM87" s="141"/>
      <c r="GN87" s="141"/>
      <c r="GO87" s="141"/>
      <c r="GP87" s="141"/>
      <c r="GQ87" s="141"/>
      <c r="GR87" s="141"/>
      <c r="GS87" s="141"/>
      <c r="GT87" s="141"/>
      <c r="GU87" s="141"/>
    </row>
    <row r="88" spans="1:203" ht="102" x14ac:dyDescent="0.2">
      <c r="A88" s="7">
        <v>72</v>
      </c>
      <c r="B88" s="12" t="s">
        <v>350</v>
      </c>
      <c r="C88" s="7" t="s">
        <v>19</v>
      </c>
      <c r="D88" s="7" t="s">
        <v>351</v>
      </c>
      <c r="E88" s="13">
        <v>85</v>
      </c>
      <c r="F88" s="13"/>
      <c r="G88" s="9">
        <v>0</v>
      </c>
      <c r="H88" s="7" t="s">
        <v>22</v>
      </c>
      <c r="I88" s="7" t="s">
        <v>147</v>
      </c>
      <c r="J88" s="12" t="s">
        <v>352</v>
      </c>
      <c r="K88" s="7" t="s">
        <v>353</v>
      </c>
      <c r="L88" s="7"/>
      <c r="M88" s="7">
        <v>0</v>
      </c>
      <c r="N88" s="7">
        <v>0</v>
      </c>
      <c r="O88" s="7"/>
      <c r="P88" s="7"/>
      <c r="Q88" s="7"/>
      <c r="R88" s="7" t="s">
        <v>450</v>
      </c>
      <c r="S88" s="7"/>
      <c r="T88" s="122"/>
      <c r="U88" s="122"/>
      <c r="V88" s="122"/>
      <c r="W88" s="5"/>
      <c r="X88" s="158"/>
      <c r="Y88" s="7" t="s">
        <v>670</v>
      </c>
      <c r="Z88" s="122"/>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c r="CU88" s="141"/>
      <c r="CV88" s="141"/>
      <c r="CW88" s="141"/>
      <c r="CX88" s="141"/>
      <c r="CY88" s="141"/>
      <c r="CZ88" s="141"/>
      <c r="DA88" s="141"/>
      <c r="DB88" s="141"/>
      <c r="DC88" s="141"/>
      <c r="DD88" s="141"/>
      <c r="DE88" s="141"/>
      <c r="DF88" s="141"/>
      <c r="DG88" s="141"/>
      <c r="DH88" s="141"/>
      <c r="DI88" s="141"/>
      <c r="DJ88" s="141"/>
      <c r="DK88" s="141"/>
      <c r="DL88" s="141"/>
      <c r="DM88" s="141"/>
      <c r="DN88" s="141"/>
      <c r="DO88" s="141"/>
      <c r="DP88" s="141"/>
      <c r="DQ88" s="141"/>
      <c r="DR88" s="141"/>
      <c r="DS88" s="141"/>
      <c r="DT88" s="141"/>
      <c r="DU88" s="141"/>
      <c r="DV88" s="141"/>
      <c r="DW88" s="141"/>
      <c r="DX88" s="141"/>
      <c r="DY88" s="141"/>
      <c r="DZ88" s="141"/>
      <c r="EA88" s="141"/>
      <c r="EB88" s="141"/>
      <c r="EC88" s="141"/>
      <c r="ED88" s="141"/>
      <c r="EE88" s="141"/>
      <c r="EF88" s="141"/>
      <c r="EG88" s="141"/>
      <c r="EH88" s="141"/>
      <c r="EI88" s="141"/>
      <c r="EJ88" s="141"/>
      <c r="EK88" s="141"/>
      <c r="EL88" s="141"/>
      <c r="EM88" s="141"/>
      <c r="EN88" s="141"/>
      <c r="EO88" s="141"/>
      <c r="EP88" s="141"/>
      <c r="EQ88" s="141"/>
      <c r="ER88" s="141"/>
      <c r="ES88" s="141"/>
      <c r="ET88" s="141"/>
      <c r="EU88" s="141"/>
      <c r="EV88" s="141"/>
      <c r="EW88" s="141"/>
      <c r="EX88" s="141"/>
      <c r="EY88" s="141"/>
      <c r="EZ88" s="141"/>
      <c r="FA88" s="141"/>
      <c r="FB88" s="141"/>
      <c r="FC88" s="141"/>
      <c r="FD88" s="141"/>
      <c r="FE88" s="141"/>
      <c r="FF88" s="141"/>
      <c r="FG88" s="141"/>
      <c r="FH88" s="141"/>
      <c r="FI88" s="141"/>
      <c r="FJ88" s="141"/>
      <c r="FK88" s="141"/>
      <c r="FL88" s="141"/>
      <c r="FM88" s="141"/>
      <c r="FN88" s="141"/>
      <c r="FO88" s="141"/>
      <c r="FP88" s="141"/>
      <c r="FQ88" s="141"/>
      <c r="FR88" s="141"/>
      <c r="FS88" s="141"/>
      <c r="FT88" s="141"/>
      <c r="FU88" s="141"/>
      <c r="FV88" s="141"/>
      <c r="FW88" s="141"/>
      <c r="FX88" s="141"/>
      <c r="FY88" s="141"/>
      <c r="FZ88" s="141"/>
      <c r="GA88" s="141"/>
      <c r="GB88" s="141"/>
      <c r="GC88" s="141"/>
      <c r="GD88" s="141"/>
      <c r="GE88" s="141"/>
      <c r="GF88" s="141"/>
      <c r="GG88" s="141"/>
      <c r="GH88" s="141"/>
      <c r="GI88" s="141"/>
      <c r="GJ88" s="141"/>
      <c r="GK88" s="141"/>
      <c r="GL88" s="141"/>
      <c r="GM88" s="141"/>
      <c r="GN88" s="141"/>
      <c r="GO88" s="141"/>
      <c r="GP88" s="141"/>
      <c r="GQ88" s="141"/>
      <c r="GR88" s="141"/>
      <c r="GS88" s="141"/>
      <c r="GT88" s="141"/>
      <c r="GU88" s="141"/>
    </row>
    <row r="89" spans="1:203" ht="51" x14ac:dyDescent="0.2">
      <c r="A89" s="7">
        <v>73</v>
      </c>
      <c r="B89" s="12" t="s">
        <v>358</v>
      </c>
      <c r="C89" s="7" t="s">
        <v>359</v>
      </c>
      <c r="D89" s="7" t="s">
        <v>360</v>
      </c>
      <c r="E89" s="13">
        <v>24.4</v>
      </c>
      <c r="F89" s="13"/>
      <c r="G89" s="9">
        <v>0</v>
      </c>
      <c r="H89" s="7" t="s">
        <v>22</v>
      </c>
      <c r="I89" s="7" t="s">
        <v>23</v>
      </c>
      <c r="J89" s="12" t="s">
        <v>361</v>
      </c>
      <c r="K89" s="7" t="s">
        <v>362</v>
      </c>
      <c r="L89" s="7"/>
      <c r="M89" s="7">
        <v>0</v>
      </c>
      <c r="N89" s="7">
        <v>0</v>
      </c>
      <c r="O89" s="7"/>
      <c r="P89" s="7"/>
      <c r="Q89" s="7"/>
      <c r="R89" s="7" t="s">
        <v>450</v>
      </c>
      <c r="S89" s="7"/>
      <c r="T89" s="122"/>
      <c r="U89" s="122"/>
      <c r="V89" s="122"/>
      <c r="W89" s="5"/>
      <c r="X89" s="158"/>
      <c r="Y89" s="7" t="s">
        <v>670</v>
      </c>
      <c r="Z89" s="122"/>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c r="DZ89" s="141"/>
      <c r="EA89" s="141"/>
      <c r="EB89" s="141"/>
      <c r="EC89" s="141"/>
      <c r="ED89" s="141"/>
      <c r="EE89" s="141"/>
      <c r="EF89" s="141"/>
      <c r="EG89" s="141"/>
      <c r="EH89" s="141"/>
      <c r="EI89" s="141"/>
      <c r="EJ89" s="141"/>
      <c r="EK89" s="141"/>
      <c r="EL89" s="141"/>
      <c r="EM89" s="141"/>
      <c r="EN89" s="141"/>
      <c r="EO89" s="141"/>
      <c r="EP89" s="141"/>
      <c r="EQ89" s="141"/>
      <c r="ER89" s="141"/>
      <c r="ES89" s="141"/>
      <c r="ET89" s="141"/>
      <c r="EU89" s="141"/>
      <c r="EV89" s="141"/>
      <c r="EW89" s="141"/>
      <c r="EX89" s="141"/>
      <c r="EY89" s="141"/>
      <c r="EZ89" s="141"/>
      <c r="FA89" s="141"/>
      <c r="FB89" s="141"/>
      <c r="FC89" s="141"/>
      <c r="FD89" s="141"/>
      <c r="FE89" s="141"/>
      <c r="FF89" s="141"/>
      <c r="FG89" s="141"/>
      <c r="FH89" s="141"/>
      <c r="FI89" s="141"/>
      <c r="FJ89" s="141"/>
      <c r="FK89" s="141"/>
      <c r="FL89" s="141"/>
      <c r="FM89" s="141"/>
      <c r="FN89" s="141"/>
      <c r="FO89" s="141"/>
      <c r="FP89" s="141"/>
      <c r="FQ89" s="141"/>
      <c r="FR89" s="141"/>
      <c r="FS89" s="141"/>
      <c r="FT89" s="141"/>
      <c r="FU89" s="141"/>
      <c r="FV89" s="141"/>
      <c r="FW89" s="141"/>
      <c r="FX89" s="141"/>
      <c r="FY89" s="141"/>
      <c r="FZ89" s="141"/>
      <c r="GA89" s="141"/>
      <c r="GB89" s="141"/>
      <c r="GC89" s="141"/>
      <c r="GD89" s="141"/>
      <c r="GE89" s="141"/>
      <c r="GF89" s="141"/>
      <c r="GG89" s="141"/>
      <c r="GH89" s="141"/>
      <c r="GI89" s="141"/>
      <c r="GJ89" s="141"/>
      <c r="GK89" s="141"/>
      <c r="GL89" s="141"/>
      <c r="GM89" s="141"/>
      <c r="GN89" s="141"/>
      <c r="GO89" s="141"/>
      <c r="GP89" s="141"/>
      <c r="GQ89" s="141"/>
      <c r="GR89" s="141"/>
      <c r="GS89" s="141"/>
      <c r="GT89" s="141"/>
      <c r="GU89" s="141"/>
    </row>
    <row r="90" spans="1:203" ht="38.25" x14ac:dyDescent="0.2">
      <c r="A90" s="7">
        <v>74</v>
      </c>
      <c r="B90" s="8" t="s">
        <v>381</v>
      </c>
      <c r="C90" s="14" t="s">
        <v>19</v>
      </c>
      <c r="D90" s="7" t="s">
        <v>20</v>
      </c>
      <c r="E90" s="14">
        <v>0.1</v>
      </c>
      <c r="F90" s="14"/>
      <c r="G90" s="14">
        <v>0</v>
      </c>
      <c r="H90" s="7" t="s">
        <v>22</v>
      </c>
      <c r="I90" s="14" t="s">
        <v>382</v>
      </c>
      <c r="J90" s="12" t="s">
        <v>383</v>
      </c>
      <c r="K90" s="14" t="s">
        <v>378</v>
      </c>
      <c r="L90" s="7"/>
      <c r="M90" s="7">
        <v>0</v>
      </c>
      <c r="N90" s="124">
        <v>0</v>
      </c>
      <c r="O90" s="125"/>
      <c r="P90" s="125"/>
      <c r="Q90" s="125"/>
      <c r="R90" s="124" t="s">
        <v>450</v>
      </c>
      <c r="S90" s="125"/>
      <c r="T90" s="125"/>
      <c r="U90" s="12"/>
      <c r="V90" s="125"/>
      <c r="W90" s="235"/>
      <c r="X90" s="160" t="s">
        <v>610</v>
      </c>
      <c r="Y90" s="7" t="s">
        <v>670</v>
      </c>
      <c r="Z90" s="125"/>
    </row>
    <row r="91" spans="1:203" s="27" customFormat="1" ht="51" x14ac:dyDescent="0.2">
      <c r="A91" s="7">
        <v>75</v>
      </c>
      <c r="B91" s="29" t="s">
        <v>406</v>
      </c>
      <c r="C91" s="31" t="s">
        <v>19</v>
      </c>
      <c r="D91" s="28" t="s">
        <v>407</v>
      </c>
      <c r="E91" s="31">
        <v>0.48</v>
      </c>
      <c r="F91" s="31"/>
      <c r="G91" s="31">
        <v>0</v>
      </c>
      <c r="H91" s="28" t="s">
        <v>82</v>
      </c>
      <c r="I91" s="28" t="s">
        <v>408</v>
      </c>
      <c r="J91" s="29" t="s">
        <v>409</v>
      </c>
      <c r="K91" s="14"/>
      <c r="L91" s="7"/>
      <c r="M91" s="7">
        <v>0</v>
      </c>
      <c r="N91" s="74">
        <v>0</v>
      </c>
      <c r="O91" s="74"/>
      <c r="P91" s="74"/>
      <c r="Q91" s="74"/>
      <c r="R91" s="74" t="s">
        <v>450</v>
      </c>
      <c r="S91" s="74"/>
      <c r="T91" s="74"/>
      <c r="U91" s="80"/>
      <c r="V91" s="45"/>
      <c r="W91" s="167"/>
      <c r="X91" s="160" t="s">
        <v>610</v>
      </c>
      <c r="Y91" s="7" t="s">
        <v>670</v>
      </c>
      <c r="Z91" s="45"/>
    </row>
    <row r="92" spans="1:203" s="27" customFormat="1" ht="51" x14ac:dyDescent="0.2">
      <c r="A92" s="7">
        <v>76</v>
      </c>
      <c r="B92" s="29" t="s">
        <v>410</v>
      </c>
      <c r="C92" s="31" t="s">
        <v>31</v>
      </c>
      <c r="D92" s="28" t="s">
        <v>407</v>
      </c>
      <c r="E92" s="31">
        <v>3.4</v>
      </c>
      <c r="F92" s="31"/>
      <c r="G92" s="31">
        <v>0</v>
      </c>
      <c r="H92" s="28" t="s">
        <v>82</v>
      </c>
      <c r="I92" s="28" t="s">
        <v>408</v>
      </c>
      <c r="J92" s="29" t="s">
        <v>411</v>
      </c>
      <c r="K92" s="14"/>
      <c r="L92" s="7"/>
      <c r="M92" s="7">
        <v>0</v>
      </c>
      <c r="N92" s="74">
        <v>0</v>
      </c>
      <c r="O92" s="74"/>
      <c r="P92" s="74"/>
      <c r="Q92" s="74"/>
      <c r="R92" s="74" t="s">
        <v>450</v>
      </c>
      <c r="S92" s="74"/>
      <c r="T92" s="74"/>
      <c r="U92" s="80"/>
      <c r="V92" s="45"/>
      <c r="W92" s="167"/>
      <c r="X92" s="160" t="s">
        <v>610</v>
      </c>
      <c r="Y92" s="7" t="s">
        <v>670</v>
      </c>
      <c r="Z92" s="45"/>
    </row>
    <row r="93" spans="1:203" s="27" customFormat="1" ht="38.25" x14ac:dyDescent="0.2">
      <c r="A93" s="7">
        <v>77</v>
      </c>
      <c r="B93" s="29" t="s">
        <v>412</v>
      </c>
      <c r="C93" s="31" t="s">
        <v>101</v>
      </c>
      <c r="D93" s="28" t="s">
        <v>413</v>
      </c>
      <c r="E93" s="32">
        <v>0.7</v>
      </c>
      <c r="F93" s="32"/>
      <c r="G93" s="32"/>
      <c r="H93" s="28" t="s">
        <v>82</v>
      </c>
      <c r="I93" s="28" t="s">
        <v>414</v>
      </c>
      <c r="J93" s="29" t="s">
        <v>415</v>
      </c>
      <c r="K93" s="14"/>
      <c r="L93" s="7"/>
      <c r="M93" s="7">
        <v>0</v>
      </c>
      <c r="N93" s="74">
        <v>0</v>
      </c>
      <c r="O93" s="74"/>
      <c r="P93" s="74"/>
      <c r="Q93" s="74"/>
      <c r="R93" s="74" t="s">
        <v>450</v>
      </c>
      <c r="S93" s="74"/>
      <c r="T93" s="45"/>
      <c r="U93" s="45"/>
      <c r="V93" s="45"/>
      <c r="W93" s="167"/>
      <c r="X93" s="79"/>
      <c r="Y93" s="7" t="s">
        <v>670</v>
      </c>
      <c r="Z93" s="45"/>
    </row>
    <row r="94" spans="1:203" s="190" customFormat="1" ht="51" x14ac:dyDescent="0.2">
      <c r="A94" s="183">
        <v>78</v>
      </c>
      <c r="B94" s="184" t="s">
        <v>65</v>
      </c>
      <c r="C94" s="183" t="s">
        <v>50</v>
      </c>
      <c r="D94" s="183" t="s">
        <v>63</v>
      </c>
      <c r="E94" s="185">
        <v>1.6</v>
      </c>
      <c r="F94" s="185"/>
      <c r="G94" s="186">
        <v>0</v>
      </c>
      <c r="H94" s="7" t="s">
        <v>22</v>
      </c>
      <c r="I94" s="183" t="s">
        <v>23</v>
      </c>
      <c r="J94" s="184" t="s">
        <v>66</v>
      </c>
      <c r="K94" s="187" t="s">
        <v>25</v>
      </c>
      <c r="L94" s="11" t="s">
        <v>26</v>
      </c>
      <c r="M94" s="183">
        <v>1.6</v>
      </c>
      <c r="N94" s="193">
        <v>1</v>
      </c>
      <c r="O94" s="7"/>
      <c r="P94" s="7"/>
      <c r="Q94" s="7"/>
      <c r="R94" s="7" t="s">
        <v>450</v>
      </c>
      <c r="S94" s="7"/>
      <c r="T94" s="7"/>
      <c r="U94" s="7"/>
      <c r="V94" s="7"/>
      <c r="W94" s="188" t="s">
        <v>711</v>
      </c>
      <c r="X94" s="184" t="s">
        <v>453</v>
      </c>
      <c r="Y94" s="188" t="s">
        <v>669</v>
      </c>
      <c r="Z94" s="183" t="s">
        <v>656</v>
      </c>
      <c r="AA94" s="189"/>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89"/>
      <c r="CA94" s="189"/>
      <c r="CB94" s="189"/>
      <c r="CC94" s="189"/>
      <c r="CD94" s="189"/>
      <c r="CE94" s="189"/>
      <c r="CF94" s="189"/>
      <c r="CG94" s="189"/>
      <c r="CH94" s="189"/>
      <c r="CI94" s="189"/>
      <c r="CJ94" s="189"/>
      <c r="CK94" s="189"/>
      <c r="CL94" s="189"/>
      <c r="CM94" s="189"/>
      <c r="CN94" s="189"/>
      <c r="CO94" s="189"/>
      <c r="CP94" s="189"/>
      <c r="CQ94" s="189"/>
      <c r="CR94" s="189"/>
      <c r="CS94" s="189"/>
      <c r="CT94" s="189"/>
      <c r="CU94" s="189"/>
      <c r="CV94" s="189"/>
      <c r="CW94" s="189"/>
      <c r="CX94" s="189"/>
      <c r="CY94" s="189"/>
      <c r="CZ94" s="189"/>
      <c r="DA94" s="189"/>
      <c r="DB94" s="189"/>
      <c r="DC94" s="189"/>
      <c r="DD94" s="189"/>
      <c r="DE94" s="189"/>
      <c r="DF94" s="189"/>
      <c r="DG94" s="189"/>
      <c r="DH94" s="189"/>
      <c r="DI94" s="189"/>
      <c r="DJ94" s="189"/>
      <c r="DK94" s="189"/>
      <c r="DL94" s="189"/>
      <c r="DM94" s="189"/>
      <c r="DN94" s="189"/>
      <c r="DO94" s="189"/>
      <c r="DP94" s="189"/>
      <c r="DQ94" s="189"/>
      <c r="DR94" s="189"/>
      <c r="DS94" s="189"/>
      <c r="DT94" s="189"/>
      <c r="DU94" s="189"/>
      <c r="DV94" s="189"/>
      <c r="DW94" s="189"/>
      <c r="DX94" s="189"/>
      <c r="DY94" s="189"/>
      <c r="DZ94" s="189"/>
      <c r="EA94" s="189"/>
      <c r="EB94" s="189"/>
      <c r="EC94" s="189"/>
      <c r="ED94" s="189"/>
      <c r="EE94" s="189"/>
      <c r="EF94" s="189"/>
      <c r="EG94" s="189"/>
      <c r="EH94" s="189"/>
      <c r="EI94" s="189"/>
      <c r="EJ94" s="189"/>
      <c r="EK94" s="189"/>
      <c r="EL94" s="189"/>
      <c r="EM94" s="189"/>
      <c r="EN94" s="189"/>
      <c r="EO94" s="189"/>
      <c r="EP94" s="189"/>
      <c r="EQ94" s="189"/>
      <c r="ER94" s="189"/>
      <c r="ES94" s="189"/>
      <c r="ET94" s="189"/>
      <c r="EU94" s="189"/>
      <c r="EV94" s="189"/>
      <c r="EW94" s="189"/>
      <c r="EX94" s="189"/>
      <c r="EY94" s="189"/>
      <c r="EZ94" s="189"/>
      <c r="FA94" s="189"/>
      <c r="FB94" s="189"/>
      <c r="FC94" s="189"/>
      <c r="FD94" s="189"/>
      <c r="FE94" s="189"/>
      <c r="FF94" s="189"/>
      <c r="FG94" s="189"/>
      <c r="FH94" s="189"/>
      <c r="FI94" s="189"/>
      <c r="FJ94" s="189"/>
      <c r="FK94" s="189"/>
      <c r="FL94" s="189"/>
      <c r="FM94" s="189"/>
      <c r="FN94" s="189"/>
      <c r="FO94" s="189"/>
      <c r="FP94" s="189"/>
      <c r="FQ94" s="189"/>
      <c r="FR94" s="189"/>
      <c r="FS94" s="189"/>
      <c r="FT94" s="189"/>
      <c r="FU94" s="189"/>
      <c r="FV94" s="189"/>
      <c r="FW94" s="189"/>
      <c r="FX94" s="189"/>
      <c r="FY94" s="189"/>
      <c r="FZ94" s="189"/>
      <c r="GA94" s="189"/>
      <c r="GB94" s="189"/>
      <c r="GC94" s="189"/>
      <c r="GD94" s="189"/>
      <c r="GE94" s="189"/>
      <c r="GF94" s="189"/>
      <c r="GG94" s="189"/>
      <c r="GH94" s="189"/>
      <c r="GI94" s="189"/>
      <c r="GJ94" s="189"/>
      <c r="GK94" s="189"/>
      <c r="GL94" s="189"/>
      <c r="GM94" s="189"/>
      <c r="GN94" s="189"/>
      <c r="GO94" s="189"/>
      <c r="GP94" s="189"/>
      <c r="GQ94" s="189"/>
      <c r="GR94" s="189"/>
      <c r="GS94" s="189"/>
      <c r="GT94" s="189"/>
      <c r="GU94" s="189"/>
    </row>
    <row r="95" spans="1:203" s="197" customFormat="1" ht="38.25" x14ac:dyDescent="0.25">
      <c r="A95" s="183">
        <v>79</v>
      </c>
      <c r="B95" s="184" t="s">
        <v>132</v>
      </c>
      <c r="C95" s="183" t="s">
        <v>50</v>
      </c>
      <c r="D95" s="183" t="s">
        <v>81</v>
      </c>
      <c r="E95" s="183">
        <v>0.6</v>
      </c>
      <c r="F95" s="183">
        <v>0</v>
      </c>
      <c r="G95" s="183">
        <v>0</v>
      </c>
      <c r="H95" s="7" t="s">
        <v>82</v>
      </c>
      <c r="I95" s="183" t="s">
        <v>32</v>
      </c>
      <c r="J95" s="184" t="s">
        <v>665</v>
      </c>
      <c r="K95" s="183" t="s">
        <v>25</v>
      </c>
      <c r="L95" s="7" t="s">
        <v>26</v>
      </c>
      <c r="M95" s="183">
        <v>0.6</v>
      </c>
      <c r="N95" s="193">
        <v>1</v>
      </c>
      <c r="O95" s="7"/>
      <c r="P95" s="7"/>
      <c r="Q95" s="7"/>
      <c r="R95" s="7" t="s">
        <v>450</v>
      </c>
      <c r="S95" s="7"/>
      <c r="T95" s="7"/>
      <c r="U95" s="7"/>
      <c r="V95" s="7"/>
      <c r="W95" s="188" t="s">
        <v>711</v>
      </c>
      <c r="X95" s="184" t="s">
        <v>459</v>
      </c>
      <c r="Y95" s="188" t="s">
        <v>669</v>
      </c>
      <c r="Z95" s="184" t="s">
        <v>657</v>
      </c>
      <c r="AA95" s="196"/>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196"/>
      <c r="EU95" s="196"/>
      <c r="EV95" s="196"/>
      <c r="EW95" s="196"/>
      <c r="EX95" s="196"/>
      <c r="EY95" s="196"/>
      <c r="EZ95" s="196"/>
      <c r="FA95" s="196"/>
      <c r="FB95" s="196"/>
      <c r="FC95" s="196"/>
      <c r="FD95" s="196"/>
      <c r="FE95" s="196"/>
      <c r="FF95" s="196"/>
      <c r="FG95" s="196"/>
      <c r="FH95" s="196"/>
      <c r="FI95" s="196"/>
      <c r="FJ95" s="196"/>
      <c r="FK95" s="196"/>
      <c r="FL95" s="196"/>
      <c r="FM95" s="196"/>
      <c r="FN95" s="196"/>
      <c r="FO95" s="196"/>
      <c r="FP95" s="196"/>
      <c r="FQ95" s="196"/>
      <c r="FR95" s="196"/>
      <c r="FS95" s="196"/>
      <c r="FT95" s="196"/>
      <c r="FU95" s="196"/>
      <c r="FV95" s="196"/>
      <c r="FW95" s="196"/>
      <c r="FX95" s="196"/>
      <c r="FY95" s="196"/>
      <c r="FZ95" s="196"/>
      <c r="GA95" s="196"/>
      <c r="GB95" s="196"/>
      <c r="GC95" s="196"/>
      <c r="GD95" s="196"/>
      <c r="GE95" s="196"/>
      <c r="GF95" s="196"/>
      <c r="GG95" s="196"/>
      <c r="GH95" s="196"/>
      <c r="GI95" s="196"/>
      <c r="GJ95" s="196"/>
      <c r="GK95" s="196"/>
      <c r="GL95" s="196"/>
      <c r="GM95" s="196"/>
      <c r="GN95" s="196"/>
      <c r="GO95" s="196"/>
      <c r="GP95" s="196"/>
      <c r="GQ95" s="196"/>
      <c r="GR95" s="196"/>
      <c r="GS95" s="196"/>
      <c r="GT95" s="196"/>
      <c r="GU95" s="196"/>
    </row>
    <row r="96" spans="1:203" s="190" customFormat="1" ht="63.75" x14ac:dyDescent="0.2">
      <c r="A96" s="183">
        <v>80</v>
      </c>
      <c r="B96" s="184" t="s">
        <v>44</v>
      </c>
      <c r="C96" s="183" t="s">
        <v>19</v>
      </c>
      <c r="D96" s="183" t="s">
        <v>38</v>
      </c>
      <c r="E96" s="185">
        <v>4.0199999999999996</v>
      </c>
      <c r="F96" s="185">
        <v>0</v>
      </c>
      <c r="G96" s="186">
        <v>0</v>
      </c>
      <c r="H96" s="7" t="s">
        <v>22</v>
      </c>
      <c r="I96" s="183" t="s">
        <v>23</v>
      </c>
      <c r="J96" s="184" t="s">
        <v>45</v>
      </c>
      <c r="K96" s="187" t="s">
        <v>25</v>
      </c>
      <c r="L96" s="11" t="s">
        <v>26</v>
      </c>
      <c r="M96" s="183">
        <v>4.0199999999999996</v>
      </c>
      <c r="N96" s="183">
        <v>100</v>
      </c>
      <c r="O96" s="7"/>
      <c r="P96" s="7"/>
      <c r="Q96" s="7"/>
      <c r="R96" s="7" t="s">
        <v>450</v>
      </c>
      <c r="S96" s="7"/>
      <c r="T96" s="7"/>
      <c r="U96" s="7"/>
      <c r="V96" s="7"/>
      <c r="W96" s="188" t="s">
        <v>711</v>
      </c>
      <c r="X96" s="184" t="s">
        <v>595</v>
      </c>
      <c r="Y96" s="188" t="s">
        <v>669</v>
      </c>
      <c r="Z96" s="183"/>
      <c r="AA96" s="189"/>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89"/>
      <c r="CA96" s="189"/>
      <c r="CB96" s="189"/>
      <c r="CC96" s="189"/>
      <c r="CD96" s="189"/>
      <c r="CE96" s="189"/>
      <c r="CF96" s="189"/>
      <c r="CG96" s="189"/>
      <c r="CH96" s="189"/>
      <c r="CI96" s="189"/>
      <c r="CJ96" s="189"/>
      <c r="CK96" s="189"/>
      <c r="CL96" s="189"/>
      <c r="CM96" s="189"/>
      <c r="CN96" s="189"/>
      <c r="CO96" s="189"/>
      <c r="CP96" s="189"/>
      <c r="CQ96" s="189"/>
      <c r="CR96" s="189"/>
      <c r="CS96" s="189"/>
      <c r="CT96" s="189"/>
      <c r="CU96" s="189"/>
      <c r="CV96" s="189"/>
      <c r="CW96" s="189"/>
      <c r="CX96" s="189"/>
      <c r="CY96" s="189"/>
      <c r="CZ96" s="189"/>
      <c r="DA96" s="189"/>
      <c r="DB96" s="189"/>
      <c r="DC96" s="189"/>
      <c r="DD96" s="189"/>
      <c r="DE96" s="189"/>
      <c r="DF96" s="189"/>
      <c r="DG96" s="189"/>
      <c r="DH96" s="189"/>
      <c r="DI96" s="189"/>
      <c r="DJ96" s="189"/>
      <c r="DK96" s="189"/>
      <c r="DL96" s="189"/>
      <c r="DM96" s="189"/>
      <c r="DN96" s="189"/>
      <c r="DO96" s="189"/>
      <c r="DP96" s="189"/>
      <c r="DQ96" s="189"/>
      <c r="DR96" s="189"/>
      <c r="DS96" s="189"/>
      <c r="DT96" s="189"/>
      <c r="DU96" s="189"/>
      <c r="DV96" s="189"/>
      <c r="DW96" s="189"/>
      <c r="DX96" s="189"/>
      <c r="DY96" s="189"/>
      <c r="DZ96" s="189"/>
      <c r="EA96" s="189"/>
      <c r="EB96" s="189"/>
      <c r="EC96" s="189"/>
      <c r="ED96" s="189"/>
      <c r="EE96" s="189"/>
      <c r="EF96" s="189"/>
      <c r="EG96" s="189"/>
      <c r="EH96" s="189"/>
      <c r="EI96" s="189"/>
      <c r="EJ96" s="189"/>
      <c r="EK96" s="189"/>
      <c r="EL96" s="189"/>
      <c r="EM96" s="189"/>
      <c r="EN96" s="189"/>
      <c r="EO96" s="189"/>
      <c r="EP96" s="189"/>
      <c r="EQ96" s="189"/>
      <c r="ER96" s="189"/>
      <c r="ES96" s="189"/>
      <c r="ET96" s="189"/>
      <c r="EU96" s="189"/>
      <c r="EV96" s="189"/>
      <c r="EW96" s="189"/>
      <c r="EX96" s="189"/>
      <c r="EY96" s="189"/>
      <c r="EZ96" s="189"/>
      <c r="FA96" s="189"/>
      <c r="FB96" s="189"/>
      <c r="FC96" s="189"/>
      <c r="FD96" s="189"/>
      <c r="FE96" s="189"/>
      <c r="FF96" s="189"/>
      <c r="FG96" s="189"/>
      <c r="FH96" s="189"/>
      <c r="FI96" s="189"/>
      <c r="FJ96" s="189"/>
      <c r="FK96" s="189"/>
      <c r="FL96" s="189"/>
      <c r="FM96" s="189"/>
      <c r="FN96" s="189"/>
      <c r="FO96" s="189"/>
      <c r="FP96" s="189"/>
      <c r="FQ96" s="189"/>
      <c r="FR96" s="189"/>
      <c r="FS96" s="189"/>
      <c r="FT96" s="189"/>
      <c r="FU96" s="189"/>
      <c r="FV96" s="189"/>
      <c r="FW96" s="189"/>
      <c r="FX96" s="189"/>
      <c r="FY96" s="189"/>
      <c r="FZ96" s="189"/>
      <c r="GA96" s="189"/>
      <c r="GB96" s="189"/>
      <c r="GC96" s="189"/>
      <c r="GD96" s="189"/>
      <c r="GE96" s="189"/>
      <c r="GF96" s="189"/>
      <c r="GG96" s="189"/>
      <c r="GH96" s="189"/>
      <c r="GI96" s="189"/>
      <c r="GJ96" s="189"/>
      <c r="GK96" s="189"/>
      <c r="GL96" s="189"/>
      <c r="GM96" s="189"/>
      <c r="GN96" s="189"/>
      <c r="GO96" s="189"/>
      <c r="GP96" s="189"/>
      <c r="GQ96" s="189"/>
      <c r="GR96" s="189"/>
      <c r="GS96" s="189"/>
      <c r="GT96" s="189"/>
      <c r="GU96" s="189"/>
    </row>
    <row r="97" spans="1:203" ht="28.9" customHeight="1" x14ac:dyDescent="0.2">
      <c r="A97" s="174" t="s">
        <v>257</v>
      </c>
      <c r="B97" s="175" t="s">
        <v>647</v>
      </c>
      <c r="C97" s="175"/>
      <c r="D97" s="225"/>
      <c r="E97" s="175"/>
      <c r="F97" s="175"/>
      <c r="G97" s="175"/>
      <c r="H97" s="175"/>
      <c r="I97" s="175"/>
      <c r="J97" s="175"/>
      <c r="K97" s="175"/>
      <c r="L97" s="175"/>
      <c r="M97" s="170"/>
      <c r="N97" s="170"/>
      <c r="O97" s="170"/>
      <c r="P97" s="170"/>
      <c r="Q97" s="170"/>
      <c r="R97" s="170"/>
      <c r="S97" s="170"/>
      <c r="T97" s="170"/>
      <c r="U97" s="170"/>
      <c r="V97" s="170"/>
      <c r="W97" s="232"/>
      <c r="X97" s="176"/>
      <c r="Y97" s="169"/>
      <c r="Z97" s="170"/>
      <c r="AA97" s="181"/>
    </row>
    <row r="98" spans="1:203" ht="24.6" customHeight="1" x14ac:dyDescent="0.2">
      <c r="A98" s="128" t="s">
        <v>14</v>
      </c>
      <c r="B98" s="129" t="s">
        <v>648</v>
      </c>
      <c r="C98" s="129"/>
      <c r="D98" s="129"/>
      <c r="E98" s="129"/>
      <c r="F98" s="129"/>
      <c r="G98" s="129"/>
      <c r="H98" s="129"/>
      <c r="I98" s="129"/>
      <c r="J98" s="129"/>
      <c r="K98" s="129"/>
      <c r="L98" s="129"/>
      <c r="M98" s="177"/>
      <c r="N98" s="177"/>
      <c r="O98" s="177"/>
      <c r="P98" s="177"/>
      <c r="Q98" s="177"/>
      <c r="R98" s="177"/>
      <c r="S98" s="177"/>
      <c r="T98" s="177"/>
      <c r="U98" s="177"/>
      <c r="V98" s="177"/>
      <c r="W98" s="233"/>
      <c r="X98" s="178"/>
      <c r="Y98" s="179"/>
      <c r="Z98" s="177"/>
      <c r="AA98" s="147"/>
    </row>
    <row r="99" spans="1:203" s="27" customFormat="1" ht="51" x14ac:dyDescent="0.2">
      <c r="A99" s="7">
        <v>81</v>
      </c>
      <c r="B99" s="29" t="s">
        <v>516</v>
      </c>
      <c r="C99" s="31" t="s">
        <v>50</v>
      </c>
      <c r="D99" s="28" t="s">
        <v>81</v>
      </c>
      <c r="E99" s="32">
        <v>1.4</v>
      </c>
      <c r="F99" s="32">
        <v>1</v>
      </c>
      <c r="G99" s="32">
        <v>1.4</v>
      </c>
      <c r="H99" s="28" t="s">
        <v>82</v>
      </c>
      <c r="I99" s="28" t="s">
        <v>193</v>
      </c>
      <c r="J99" s="29" t="s">
        <v>523</v>
      </c>
      <c r="K99" s="14"/>
      <c r="L99" s="7"/>
      <c r="M99" s="7"/>
      <c r="N99" s="74"/>
      <c r="O99" s="74"/>
      <c r="P99" s="74"/>
      <c r="Q99" s="74"/>
      <c r="R99" s="74"/>
      <c r="S99" s="74"/>
      <c r="T99" s="45"/>
      <c r="U99" s="45"/>
      <c r="V99" s="45"/>
      <c r="W99" s="167"/>
      <c r="X99" s="79"/>
      <c r="Y99" s="7" t="s">
        <v>668</v>
      </c>
      <c r="Z99" s="45"/>
    </row>
    <row r="100" spans="1:203" s="27" customFormat="1" ht="51" x14ac:dyDescent="0.2">
      <c r="A100" s="7">
        <v>82</v>
      </c>
      <c r="B100" s="29" t="s">
        <v>517</v>
      </c>
      <c r="C100" s="31" t="s">
        <v>50</v>
      </c>
      <c r="D100" s="28" t="s">
        <v>81</v>
      </c>
      <c r="E100" s="32">
        <v>1.6</v>
      </c>
      <c r="F100" s="32">
        <v>1.6</v>
      </c>
      <c r="G100" s="32">
        <v>1.6</v>
      </c>
      <c r="H100" s="28" t="s">
        <v>82</v>
      </c>
      <c r="I100" s="28" t="s">
        <v>88</v>
      </c>
      <c r="J100" s="29" t="s">
        <v>524</v>
      </c>
      <c r="K100" s="14"/>
      <c r="L100" s="7"/>
      <c r="M100" s="7"/>
      <c r="N100" s="74"/>
      <c r="O100" s="74"/>
      <c r="P100" s="74"/>
      <c r="Q100" s="74"/>
      <c r="R100" s="74"/>
      <c r="S100" s="74"/>
      <c r="T100" s="45"/>
      <c r="U100" s="45"/>
      <c r="V100" s="45"/>
      <c r="W100" s="167"/>
      <c r="X100" s="79"/>
      <c r="Y100" s="7" t="s">
        <v>668</v>
      </c>
      <c r="Z100" s="45"/>
    </row>
    <row r="101" spans="1:203" s="27" customFormat="1" ht="51" x14ac:dyDescent="0.2">
      <c r="A101" s="7">
        <v>83</v>
      </c>
      <c r="B101" s="29" t="s">
        <v>518</v>
      </c>
      <c r="C101" s="31" t="s">
        <v>50</v>
      </c>
      <c r="D101" s="28" t="s">
        <v>81</v>
      </c>
      <c r="E101" s="32">
        <v>0.52</v>
      </c>
      <c r="F101" s="32">
        <v>0.32</v>
      </c>
      <c r="G101" s="32">
        <v>0.32</v>
      </c>
      <c r="H101" s="28" t="s">
        <v>82</v>
      </c>
      <c r="I101" s="28" t="s">
        <v>106</v>
      </c>
      <c r="J101" s="29" t="s">
        <v>525</v>
      </c>
      <c r="K101" s="14"/>
      <c r="L101" s="7"/>
      <c r="M101" s="7"/>
      <c r="N101" s="74"/>
      <c r="O101" s="74"/>
      <c r="P101" s="74"/>
      <c r="Q101" s="74"/>
      <c r="R101" s="74"/>
      <c r="S101" s="74"/>
      <c r="T101" s="45"/>
      <c r="U101" s="45"/>
      <c r="V101" s="45"/>
      <c r="W101" s="167"/>
      <c r="X101" s="79"/>
      <c r="Y101" s="7" t="s">
        <v>668</v>
      </c>
      <c r="Z101" s="45"/>
    </row>
    <row r="102" spans="1:203" s="27" customFormat="1" ht="51" x14ac:dyDescent="0.2">
      <c r="A102" s="7">
        <v>84</v>
      </c>
      <c r="B102" s="29" t="s">
        <v>519</v>
      </c>
      <c r="C102" s="31" t="s">
        <v>50</v>
      </c>
      <c r="D102" s="28" t="s">
        <v>81</v>
      </c>
      <c r="E102" s="32">
        <v>0.98</v>
      </c>
      <c r="F102" s="32">
        <v>0.98</v>
      </c>
      <c r="G102" s="32">
        <v>0.98</v>
      </c>
      <c r="H102" s="28" t="s">
        <v>82</v>
      </c>
      <c r="I102" s="28" t="s">
        <v>219</v>
      </c>
      <c r="J102" s="29" t="s">
        <v>525</v>
      </c>
      <c r="K102" s="14"/>
      <c r="L102" s="7"/>
      <c r="M102" s="7"/>
      <c r="N102" s="74"/>
      <c r="O102" s="74"/>
      <c r="P102" s="74"/>
      <c r="Q102" s="74"/>
      <c r="R102" s="74"/>
      <c r="S102" s="74"/>
      <c r="T102" s="45"/>
      <c r="U102" s="45"/>
      <c r="V102" s="45"/>
      <c r="W102" s="167"/>
      <c r="X102" s="79"/>
      <c r="Y102" s="7" t="s">
        <v>668</v>
      </c>
      <c r="Z102" s="45"/>
    </row>
    <row r="103" spans="1:203" s="27" customFormat="1" ht="51" x14ac:dyDescent="0.2">
      <c r="A103" s="7">
        <v>85</v>
      </c>
      <c r="B103" s="29" t="s">
        <v>520</v>
      </c>
      <c r="C103" s="31" t="s">
        <v>50</v>
      </c>
      <c r="D103" s="28" t="s">
        <v>81</v>
      </c>
      <c r="E103" s="32">
        <v>0.85</v>
      </c>
      <c r="F103" s="32">
        <v>0.7</v>
      </c>
      <c r="G103" s="32">
        <v>0.7</v>
      </c>
      <c r="H103" s="28" t="s">
        <v>82</v>
      </c>
      <c r="I103" s="28" t="s">
        <v>526</v>
      </c>
      <c r="J103" s="29" t="s">
        <v>527</v>
      </c>
      <c r="K103" s="14"/>
      <c r="L103" s="7"/>
      <c r="M103" s="7"/>
      <c r="N103" s="74"/>
      <c r="O103" s="74"/>
      <c r="P103" s="74"/>
      <c r="Q103" s="74"/>
      <c r="R103" s="74"/>
      <c r="S103" s="74"/>
      <c r="T103" s="45"/>
      <c r="U103" s="45"/>
      <c r="V103" s="45"/>
      <c r="W103" s="167"/>
      <c r="X103" s="79"/>
      <c r="Y103" s="7" t="s">
        <v>668</v>
      </c>
      <c r="Z103" s="45"/>
    </row>
    <row r="104" spans="1:203" s="27" customFormat="1" ht="51" x14ac:dyDescent="0.2">
      <c r="A104" s="7">
        <v>86</v>
      </c>
      <c r="B104" s="29" t="s">
        <v>521</v>
      </c>
      <c r="C104" s="31" t="s">
        <v>50</v>
      </c>
      <c r="D104" s="28" t="s">
        <v>81</v>
      </c>
      <c r="E104" s="32">
        <v>0.9</v>
      </c>
      <c r="F104" s="32">
        <v>0.9</v>
      </c>
      <c r="G104" s="32">
        <v>0.9</v>
      </c>
      <c r="H104" s="28" t="s">
        <v>82</v>
      </c>
      <c r="I104" s="28" t="s">
        <v>528</v>
      </c>
      <c r="J104" s="29" t="s">
        <v>527</v>
      </c>
      <c r="K104" s="14"/>
      <c r="L104" s="7"/>
      <c r="M104" s="7"/>
      <c r="N104" s="74"/>
      <c r="O104" s="74"/>
      <c r="P104" s="74"/>
      <c r="Q104" s="74"/>
      <c r="R104" s="74"/>
      <c r="S104" s="74"/>
      <c r="T104" s="45"/>
      <c r="U104" s="45"/>
      <c r="V104" s="45"/>
      <c r="W104" s="167"/>
      <c r="X104" s="79"/>
      <c r="Y104" s="7" t="s">
        <v>668</v>
      </c>
      <c r="Z104" s="45"/>
    </row>
    <row r="105" spans="1:203" s="27" customFormat="1" ht="38.25" x14ac:dyDescent="0.2">
      <c r="A105" s="7">
        <v>87</v>
      </c>
      <c r="B105" s="29" t="s">
        <v>548</v>
      </c>
      <c r="C105" s="31" t="s">
        <v>19</v>
      </c>
      <c r="D105" s="28" t="s">
        <v>531</v>
      </c>
      <c r="E105" s="32">
        <v>5</v>
      </c>
      <c r="F105" s="32"/>
      <c r="G105" s="32">
        <v>5</v>
      </c>
      <c r="H105" s="28" t="s">
        <v>82</v>
      </c>
      <c r="I105" s="28" t="s">
        <v>32</v>
      </c>
      <c r="J105" s="29" t="s">
        <v>549</v>
      </c>
      <c r="K105" s="14"/>
      <c r="L105" s="7"/>
      <c r="M105" s="7"/>
      <c r="N105" s="74"/>
      <c r="O105" s="74"/>
      <c r="P105" s="74"/>
      <c r="Q105" s="74"/>
      <c r="R105" s="74"/>
      <c r="S105" s="74"/>
      <c r="T105" s="45"/>
      <c r="U105" s="45"/>
      <c r="V105" s="45"/>
      <c r="W105" s="167"/>
      <c r="X105" s="79"/>
      <c r="Y105" s="7" t="s">
        <v>668</v>
      </c>
      <c r="Z105" s="45"/>
    </row>
    <row r="106" spans="1:203" s="27" customFormat="1" ht="38.25" x14ac:dyDescent="0.2">
      <c r="A106" s="7">
        <v>88</v>
      </c>
      <c r="B106" s="29" t="s">
        <v>550</v>
      </c>
      <c r="C106" s="31" t="s">
        <v>19</v>
      </c>
      <c r="D106" s="28" t="s">
        <v>531</v>
      </c>
      <c r="E106" s="32">
        <v>4.5</v>
      </c>
      <c r="F106" s="32"/>
      <c r="G106" s="32">
        <v>4.5</v>
      </c>
      <c r="H106" s="28" t="s">
        <v>82</v>
      </c>
      <c r="I106" s="28" t="s">
        <v>551</v>
      </c>
      <c r="J106" s="29" t="s">
        <v>549</v>
      </c>
      <c r="K106" s="14"/>
      <c r="L106" s="7"/>
      <c r="M106" s="7"/>
      <c r="N106" s="74"/>
      <c r="O106" s="74"/>
      <c r="P106" s="74"/>
      <c r="Q106" s="74"/>
      <c r="R106" s="74"/>
      <c r="S106" s="74"/>
      <c r="T106" s="45"/>
      <c r="U106" s="45"/>
      <c r="V106" s="45"/>
      <c r="W106" s="167"/>
      <c r="X106" s="79"/>
      <c r="Y106" s="7" t="s">
        <v>668</v>
      </c>
      <c r="Z106" s="45"/>
    </row>
    <row r="107" spans="1:203" s="27" customFormat="1" ht="63.75" x14ac:dyDescent="0.2">
      <c r="A107" s="7">
        <v>89</v>
      </c>
      <c r="B107" s="29" t="s">
        <v>552</v>
      </c>
      <c r="C107" s="31" t="s">
        <v>96</v>
      </c>
      <c r="D107" s="28" t="s">
        <v>531</v>
      </c>
      <c r="E107" s="32">
        <v>10.61</v>
      </c>
      <c r="F107" s="32"/>
      <c r="G107" s="32">
        <v>10.61</v>
      </c>
      <c r="H107" s="28" t="s">
        <v>82</v>
      </c>
      <c r="I107" s="28" t="s">
        <v>32</v>
      </c>
      <c r="J107" s="29" t="s">
        <v>553</v>
      </c>
      <c r="K107" s="14"/>
      <c r="L107" s="7"/>
      <c r="M107" s="7"/>
      <c r="N107" s="74"/>
      <c r="O107" s="74"/>
      <c r="P107" s="74"/>
      <c r="Q107" s="74"/>
      <c r="R107" s="74"/>
      <c r="S107" s="74"/>
      <c r="T107" s="45"/>
      <c r="U107" s="45"/>
      <c r="V107" s="45"/>
      <c r="W107" s="167"/>
      <c r="X107" s="79"/>
      <c r="Y107" s="7" t="s">
        <v>668</v>
      </c>
      <c r="Z107" s="45"/>
    </row>
    <row r="108" spans="1:203" s="27" customFormat="1" ht="38.25" x14ac:dyDescent="0.2">
      <c r="A108" s="7">
        <v>90</v>
      </c>
      <c r="B108" s="29" t="s">
        <v>554</v>
      </c>
      <c r="C108" s="31" t="s">
        <v>355</v>
      </c>
      <c r="D108" s="28" t="s">
        <v>531</v>
      </c>
      <c r="E108" s="32">
        <v>5</v>
      </c>
      <c r="F108" s="32"/>
      <c r="G108" s="32">
        <v>5</v>
      </c>
      <c r="H108" s="28" t="s">
        <v>82</v>
      </c>
      <c r="I108" s="28" t="s">
        <v>32</v>
      </c>
      <c r="J108" s="29" t="s">
        <v>549</v>
      </c>
      <c r="K108" s="14"/>
      <c r="L108" s="7"/>
      <c r="M108" s="7"/>
      <c r="N108" s="74"/>
      <c r="O108" s="74"/>
      <c r="P108" s="74"/>
      <c r="Q108" s="74"/>
      <c r="R108" s="74"/>
      <c r="S108" s="74"/>
      <c r="T108" s="45"/>
      <c r="U108" s="45"/>
      <c r="V108" s="45"/>
      <c r="W108" s="167"/>
      <c r="X108" s="79"/>
      <c r="Y108" s="7" t="s">
        <v>668</v>
      </c>
      <c r="Z108" s="45"/>
    </row>
    <row r="109" spans="1:203" s="27" customFormat="1" ht="63.75" x14ac:dyDescent="0.2">
      <c r="A109" s="7">
        <v>91</v>
      </c>
      <c r="B109" s="29" t="s">
        <v>613</v>
      </c>
      <c r="C109" s="31" t="s">
        <v>359</v>
      </c>
      <c r="D109" s="28" t="s">
        <v>531</v>
      </c>
      <c r="E109" s="32">
        <v>1.8</v>
      </c>
      <c r="F109" s="32"/>
      <c r="G109" s="32">
        <v>1.8</v>
      </c>
      <c r="H109" s="28" t="s">
        <v>82</v>
      </c>
      <c r="I109" s="28" t="s">
        <v>32</v>
      </c>
      <c r="J109" s="29" t="s">
        <v>614</v>
      </c>
      <c r="K109" s="14"/>
      <c r="L109" s="7"/>
      <c r="M109" s="7"/>
      <c r="N109" s="74"/>
      <c r="O109" s="74"/>
      <c r="P109" s="74"/>
      <c r="Q109" s="74"/>
      <c r="R109" s="74"/>
      <c r="S109" s="74"/>
      <c r="T109" s="45"/>
      <c r="U109" s="45"/>
      <c r="V109" s="45"/>
      <c r="W109" s="167"/>
      <c r="X109" s="79"/>
      <c r="Y109" s="7" t="s">
        <v>668</v>
      </c>
      <c r="Z109" s="45"/>
    </row>
    <row r="110" spans="1:203" ht="76.5" x14ac:dyDescent="0.2">
      <c r="A110" s="183">
        <v>92</v>
      </c>
      <c r="B110" s="184" t="s">
        <v>266</v>
      </c>
      <c r="C110" s="183" t="s">
        <v>31</v>
      </c>
      <c r="D110" s="183" t="s">
        <v>28</v>
      </c>
      <c r="E110" s="183">
        <v>3.6</v>
      </c>
      <c r="F110" s="183"/>
      <c r="G110" s="186">
        <v>0.01</v>
      </c>
      <c r="H110" s="183" t="s">
        <v>22</v>
      </c>
      <c r="I110" s="183" t="s">
        <v>267</v>
      </c>
      <c r="J110" s="184" t="s">
        <v>681</v>
      </c>
      <c r="K110" s="183" t="s">
        <v>269</v>
      </c>
      <c r="L110" s="183"/>
      <c r="M110" s="186">
        <v>3.59</v>
      </c>
      <c r="N110" s="195">
        <v>0.99719999999999998</v>
      </c>
      <c r="O110" s="183"/>
      <c r="P110" s="183"/>
      <c r="Q110" s="183"/>
      <c r="R110" s="183" t="s">
        <v>450</v>
      </c>
      <c r="S110" s="183"/>
      <c r="T110" s="183"/>
      <c r="U110" s="183"/>
      <c r="V110" s="183"/>
      <c r="W110" s="188" t="s">
        <v>731</v>
      </c>
      <c r="X110" s="184" t="s">
        <v>473</v>
      </c>
      <c r="Y110" s="183" t="s">
        <v>670</v>
      </c>
      <c r="Z110" s="183"/>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row>
    <row r="111" spans="1:203" ht="89.25" x14ac:dyDescent="0.2">
      <c r="A111" s="183">
        <v>93</v>
      </c>
      <c r="B111" s="184" t="s">
        <v>289</v>
      </c>
      <c r="C111" s="183" t="s">
        <v>50</v>
      </c>
      <c r="D111" s="183" t="s">
        <v>81</v>
      </c>
      <c r="E111" s="183">
        <v>1.4</v>
      </c>
      <c r="F111" s="183">
        <v>1.4</v>
      </c>
      <c r="G111" s="183">
        <v>1.4</v>
      </c>
      <c r="H111" s="183" t="s">
        <v>82</v>
      </c>
      <c r="I111" s="183" t="s">
        <v>39</v>
      </c>
      <c r="J111" s="184" t="s">
        <v>290</v>
      </c>
      <c r="K111" s="183" t="s">
        <v>291</v>
      </c>
      <c r="L111" s="183"/>
      <c r="M111" s="183">
        <v>0</v>
      </c>
      <c r="N111" s="183">
        <v>0</v>
      </c>
      <c r="O111" s="183"/>
      <c r="P111" s="183"/>
      <c r="Q111" s="183"/>
      <c r="R111" s="183" t="s">
        <v>450</v>
      </c>
      <c r="S111" s="183"/>
      <c r="T111" s="183"/>
      <c r="U111" s="183"/>
      <c r="V111" s="183"/>
      <c r="W111" s="188" t="s">
        <v>731</v>
      </c>
      <c r="X111" s="183" t="s">
        <v>461</v>
      </c>
      <c r="Y111" s="183" t="s">
        <v>670</v>
      </c>
      <c r="Z111" s="203"/>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row>
    <row r="112" spans="1:203" ht="89.25" x14ac:dyDescent="0.2">
      <c r="A112" s="183">
        <v>94</v>
      </c>
      <c r="B112" s="184" t="s">
        <v>292</v>
      </c>
      <c r="C112" s="183" t="s">
        <v>50</v>
      </c>
      <c r="D112" s="183" t="s">
        <v>81</v>
      </c>
      <c r="E112" s="183">
        <v>0.92</v>
      </c>
      <c r="F112" s="183">
        <v>0.92</v>
      </c>
      <c r="G112" s="183">
        <v>0.92</v>
      </c>
      <c r="H112" s="183" t="s">
        <v>82</v>
      </c>
      <c r="I112" s="183" t="s">
        <v>54</v>
      </c>
      <c r="J112" s="184" t="s">
        <v>293</v>
      </c>
      <c r="K112" s="183" t="s">
        <v>291</v>
      </c>
      <c r="L112" s="183"/>
      <c r="M112" s="183">
        <v>0</v>
      </c>
      <c r="N112" s="183">
        <v>0</v>
      </c>
      <c r="O112" s="183"/>
      <c r="P112" s="183"/>
      <c r="Q112" s="183"/>
      <c r="R112" s="183" t="s">
        <v>450</v>
      </c>
      <c r="S112" s="183"/>
      <c r="T112" s="183"/>
      <c r="U112" s="183"/>
      <c r="V112" s="183"/>
      <c r="W112" s="188" t="s">
        <v>731</v>
      </c>
      <c r="X112" s="183" t="s">
        <v>461</v>
      </c>
      <c r="Y112" s="183" t="s">
        <v>670</v>
      </c>
      <c r="Z112" s="203"/>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row>
    <row r="113" spans="1:203" ht="51" x14ac:dyDescent="0.2">
      <c r="A113" s="183">
        <v>95</v>
      </c>
      <c r="B113" s="184" t="s">
        <v>294</v>
      </c>
      <c r="C113" s="183" t="s">
        <v>96</v>
      </c>
      <c r="D113" s="183" t="s">
        <v>28</v>
      </c>
      <c r="E113" s="183">
        <v>0.7</v>
      </c>
      <c r="F113" s="183">
        <v>0</v>
      </c>
      <c r="G113" s="186">
        <v>0.7</v>
      </c>
      <c r="H113" s="183" t="s">
        <v>22</v>
      </c>
      <c r="I113" s="183" t="s">
        <v>23</v>
      </c>
      <c r="J113" s="184" t="s">
        <v>295</v>
      </c>
      <c r="K113" s="183"/>
      <c r="L113" s="183"/>
      <c r="M113" s="183">
        <v>0</v>
      </c>
      <c r="N113" s="183">
        <v>0</v>
      </c>
      <c r="O113" s="183"/>
      <c r="P113" s="183"/>
      <c r="Q113" s="183"/>
      <c r="R113" s="183" t="s">
        <v>450</v>
      </c>
      <c r="S113" s="237"/>
      <c r="T113" s="237"/>
      <c r="U113" s="237"/>
      <c r="V113" s="237"/>
      <c r="W113" s="188" t="s">
        <v>731</v>
      </c>
      <c r="X113" s="183" t="s">
        <v>461</v>
      </c>
      <c r="Y113" s="183" t="s">
        <v>670</v>
      </c>
      <c r="Z113" s="207" t="s">
        <v>666</v>
      </c>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1"/>
      <c r="EW113" s="141"/>
      <c r="EX113" s="141"/>
      <c r="EY113" s="141"/>
      <c r="EZ113" s="141"/>
      <c r="FA113" s="141"/>
      <c r="FB113" s="141"/>
      <c r="FC113" s="141"/>
      <c r="FD113" s="141"/>
      <c r="FE113" s="141"/>
      <c r="FF113" s="141"/>
      <c r="FG113" s="141"/>
      <c r="FH113" s="141"/>
      <c r="FI113" s="141"/>
      <c r="FJ113" s="141"/>
      <c r="FK113" s="141"/>
      <c r="FL113" s="141"/>
      <c r="FM113" s="141"/>
      <c r="FN113" s="141"/>
      <c r="FO113" s="141"/>
      <c r="FP113" s="141"/>
      <c r="FQ113" s="141"/>
      <c r="FR113" s="141"/>
      <c r="FS113" s="141"/>
      <c r="FT113" s="141"/>
      <c r="FU113" s="141"/>
      <c r="FV113" s="141"/>
      <c r="FW113" s="141"/>
      <c r="FX113" s="141"/>
      <c r="FY113" s="141"/>
      <c r="FZ113" s="141"/>
      <c r="GA113" s="141"/>
      <c r="GB113" s="141"/>
      <c r="GC113" s="141"/>
      <c r="GD113" s="141"/>
      <c r="GE113" s="141"/>
      <c r="GF113" s="141"/>
      <c r="GG113" s="141"/>
      <c r="GH113" s="141"/>
      <c r="GI113" s="141"/>
      <c r="GJ113" s="141"/>
      <c r="GK113" s="141"/>
      <c r="GL113" s="141"/>
      <c r="GM113" s="141"/>
      <c r="GN113" s="141"/>
      <c r="GO113" s="141"/>
      <c r="GP113" s="141"/>
      <c r="GQ113" s="141"/>
      <c r="GR113" s="141"/>
      <c r="GS113" s="141"/>
      <c r="GT113" s="141"/>
      <c r="GU113" s="141"/>
    </row>
    <row r="114" spans="1:203" ht="51" x14ac:dyDescent="0.2">
      <c r="A114" s="183">
        <v>96</v>
      </c>
      <c r="B114" s="198" t="s">
        <v>373</v>
      </c>
      <c r="C114" s="183" t="s">
        <v>31</v>
      </c>
      <c r="D114" s="183" t="s">
        <v>162</v>
      </c>
      <c r="E114" s="205">
        <v>0.3</v>
      </c>
      <c r="F114" s="205"/>
      <c r="G114" s="192">
        <v>0.3</v>
      </c>
      <c r="H114" s="183" t="s">
        <v>82</v>
      </c>
      <c r="I114" s="192" t="s">
        <v>374</v>
      </c>
      <c r="J114" s="198" t="s">
        <v>375</v>
      </c>
      <c r="K114" s="183"/>
      <c r="L114" s="183"/>
      <c r="M114" s="238">
        <v>0</v>
      </c>
      <c r="N114" s="238">
        <v>0</v>
      </c>
      <c r="O114" s="238"/>
      <c r="P114" s="238"/>
      <c r="Q114" s="238"/>
      <c r="R114" s="238" t="s">
        <v>450</v>
      </c>
      <c r="S114" s="238"/>
      <c r="T114" s="238"/>
      <c r="U114" s="238"/>
      <c r="V114" s="238"/>
      <c r="W114" s="188" t="s">
        <v>731</v>
      </c>
      <c r="X114" s="238" t="s">
        <v>474</v>
      </c>
      <c r="Y114" s="183" t="s">
        <v>670</v>
      </c>
      <c r="Z114" s="239"/>
    </row>
    <row r="115" spans="1:203" ht="38.25" x14ac:dyDescent="0.2">
      <c r="A115" s="183">
        <v>97</v>
      </c>
      <c r="B115" s="203" t="s">
        <v>728</v>
      </c>
      <c r="C115" s="183" t="s">
        <v>19</v>
      </c>
      <c r="D115" s="183" t="s">
        <v>20</v>
      </c>
      <c r="E115" s="205">
        <v>0.08</v>
      </c>
      <c r="F115" s="205"/>
      <c r="G115" s="192">
        <v>0.08</v>
      </c>
      <c r="H115" s="183"/>
      <c r="I115" s="192" t="s">
        <v>193</v>
      </c>
      <c r="J115" s="198" t="s">
        <v>729</v>
      </c>
      <c r="K115" s="183"/>
      <c r="L115" s="183"/>
      <c r="M115" s="238">
        <v>0</v>
      </c>
      <c r="N115" s="238">
        <v>0</v>
      </c>
      <c r="O115" s="238"/>
      <c r="P115" s="238"/>
      <c r="Q115" s="238"/>
      <c r="R115" s="238" t="s">
        <v>450</v>
      </c>
      <c r="S115" s="238"/>
      <c r="T115" s="238"/>
      <c r="U115" s="238"/>
      <c r="V115" s="238"/>
      <c r="W115" s="236" t="s">
        <v>713</v>
      </c>
      <c r="X115" s="238" t="s">
        <v>498</v>
      </c>
      <c r="Y115" s="183" t="s">
        <v>670</v>
      </c>
      <c r="Z115" s="239"/>
    </row>
    <row r="116" spans="1:203" ht="33" customHeight="1" x14ac:dyDescent="0.2">
      <c r="A116" s="128" t="s">
        <v>166</v>
      </c>
      <c r="B116" s="129" t="s">
        <v>649</v>
      </c>
      <c r="C116" s="129"/>
      <c r="D116" s="129"/>
      <c r="E116" s="129"/>
      <c r="F116" s="129"/>
      <c r="G116" s="129"/>
      <c r="H116" s="129"/>
      <c r="I116" s="129"/>
      <c r="J116" s="129"/>
      <c r="K116" s="129"/>
      <c r="L116" s="129"/>
      <c r="M116" s="177"/>
      <c r="N116" s="177"/>
      <c r="O116" s="177"/>
      <c r="P116" s="177"/>
      <c r="Q116" s="177"/>
      <c r="R116" s="177"/>
      <c r="S116" s="177"/>
      <c r="T116" s="177"/>
      <c r="U116" s="177"/>
      <c r="V116" s="177"/>
      <c r="W116" s="233"/>
      <c r="X116" s="178"/>
      <c r="Y116" s="179"/>
      <c r="Z116" s="177"/>
      <c r="AA116" s="147"/>
    </row>
    <row r="117" spans="1:203" s="27" customFormat="1" ht="63.75" x14ac:dyDescent="0.2">
      <c r="A117" s="7">
        <v>98</v>
      </c>
      <c r="B117" s="29" t="s">
        <v>571</v>
      </c>
      <c r="C117" s="31" t="s">
        <v>101</v>
      </c>
      <c r="D117" s="28" t="s">
        <v>572</v>
      </c>
      <c r="E117" s="32">
        <v>28.71</v>
      </c>
      <c r="F117" s="32"/>
      <c r="G117" s="32"/>
      <c r="H117" s="28" t="s">
        <v>82</v>
      </c>
      <c r="I117" s="28" t="s">
        <v>32</v>
      </c>
      <c r="J117" s="29" t="s">
        <v>573</v>
      </c>
      <c r="K117" s="14"/>
      <c r="L117" s="7"/>
      <c r="M117" s="7"/>
      <c r="N117" s="74"/>
      <c r="O117" s="74"/>
      <c r="P117" s="74"/>
      <c r="Q117" s="74"/>
      <c r="R117" s="74"/>
      <c r="S117" s="74"/>
      <c r="T117" s="45"/>
      <c r="U117" s="45"/>
      <c r="V117" s="45"/>
      <c r="W117" s="167"/>
      <c r="X117" s="79"/>
      <c r="Y117" s="74"/>
      <c r="Z117" s="45"/>
    </row>
    <row r="118" spans="1:203" s="27" customFormat="1" ht="38.25" x14ac:dyDescent="0.2">
      <c r="A118" s="7">
        <v>99</v>
      </c>
      <c r="B118" s="29" t="s">
        <v>555</v>
      </c>
      <c r="C118" s="31" t="s">
        <v>19</v>
      </c>
      <c r="D118" s="28" t="s">
        <v>556</v>
      </c>
      <c r="E118" s="32">
        <v>0.06</v>
      </c>
      <c r="F118" s="32"/>
      <c r="G118" s="32">
        <v>0</v>
      </c>
      <c r="H118" s="28" t="s">
        <v>82</v>
      </c>
      <c r="I118" s="28" t="s">
        <v>374</v>
      </c>
      <c r="J118" s="29" t="s">
        <v>557</v>
      </c>
      <c r="K118" s="14"/>
      <c r="L118" s="7"/>
      <c r="M118" s="7"/>
      <c r="N118" s="74"/>
      <c r="O118" s="74"/>
      <c r="P118" s="74"/>
      <c r="Q118" s="74"/>
      <c r="R118" s="74"/>
      <c r="S118" s="74"/>
      <c r="T118" s="45"/>
      <c r="U118" s="45"/>
      <c r="V118" s="45"/>
      <c r="W118" s="167"/>
      <c r="X118" s="79"/>
      <c r="Y118" s="7" t="s">
        <v>670</v>
      </c>
      <c r="Z118" s="45"/>
    </row>
    <row r="119" spans="1:203" s="224" customFormat="1" ht="51" x14ac:dyDescent="0.2">
      <c r="A119" s="183">
        <v>100</v>
      </c>
      <c r="B119" s="213" t="s">
        <v>558</v>
      </c>
      <c r="C119" s="215" t="s">
        <v>559</v>
      </c>
      <c r="D119" s="212" t="s">
        <v>560</v>
      </c>
      <c r="E119" s="216">
        <v>0.32</v>
      </c>
      <c r="F119" s="216"/>
      <c r="G119" s="216">
        <v>0</v>
      </c>
      <c r="H119" s="28" t="s">
        <v>82</v>
      </c>
      <c r="I119" s="212" t="s">
        <v>374</v>
      </c>
      <c r="J119" s="213" t="s">
        <v>561</v>
      </c>
      <c r="K119" s="192"/>
      <c r="L119" s="7"/>
      <c r="M119" s="183"/>
      <c r="N119" s="215"/>
      <c r="O119" s="31"/>
      <c r="P119" s="31"/>
      <c r="Q119" s="31"/>
      <c r="R119" s="31"/>
      <c r="S119" s="31"/>
      <c r="T119" s="84"/>
      <c r="U119" s="84"/>
      <c r="V119" s="84"/>
      <c r="W119" s="240" t="s">
        <v>711</v>
      </c>
      <c r="X119" s="222"/>
      <c r="Y119" s="188" t="s">
        <v>669</v>
      </c>
      <c r="Z119" s="223"/>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row>
    <row r="120" spans="1:203" s="27" customFormat="1" ht="51" x14ac:dyDescent="0.2">
      <c r="A120" s="7">
        <v>101</v>
      </c>
      <c r="B120" s="29" t="s">
        <v>735</v>
      </c>
      <c r="C120" s="31" t="s">
        <v>19</v>
      </c>
      <c r="D120" s="28" t="s">
        <v>556</v>
      </c>
      <c r="E120" s="32">
        <v>3.4</v>
      </c>
      <c r="F120" s="32"/>
      <c r="G120" s="32"/>
      <c r="H120" s="28"/>
      <c r="I120" s="28" t="s">
        <v>23</v>
      </c>
      <c r="J120" s="29" t="s">
        <v>736</v>
      </c>
      <c r="K120" s="14"/>
      <c r="L120" s="7"/>
      <c r="M120" s="7"/>
      <c r="N120" s="74"/>
      <c r="O120" s="74"/>
      <c r="P120" s="74"/>
      <c r="Q120" s="74"/>
      <c r="R120" s="74"/>
      <c r="S120" s="74"/>
      <c r="T120" s="45"/>
      <c r="U120" s="45"/>
      <c r="V120" s="45"/>
      <c r="W120" s="241"/>
      <c r="X120" s="79"/>
      <c r="Y120" s="74"/>
      <c r="Z120" s="45"/>
    </row>
    <row r="121" spans="1:203" s="27" customFormat="1" ht="51" x14ac:dyDescent="0.2">
      <c r="A121" s="7">
        <v>102</v>
      </c>
      <c r="B121" s="29" t="s">
        <v>737</v>
      </c>
      <c r="C121" s="31" t="s">
        <v>19</v>
      </c>
      <c r="D121" s="28" t="s">
        <v>556</v>
      </c>
      <c r="E121" s="32">
        <v>3.63</v>
      </c>
      <c r="F121" s="32"/>
      <c r="G121" s="32"/>
      <c r="H121" s="28"/>
      <c r="I121" s="28" t="s">
        <v>106</v>
      </c>
      <c r="J121" s="29" t="s">
        <v>738</v>
      </c>
      <c r="K121" s="14"/>
      <c r="L121" s="7"/>
      <c r="M121" s="7"/>
      <c r="N121" s="74"/>
      <c r="O121" s="74"/>
      <c r="P121" s="74"/>
      <c r="Q121" s="74"/>
      <c r="R121" s="74"/>
      <c r="S121" s="74"/>
      <c r="T121" s="45"/>
      <c r="U121" s="45"/>
      <c r="V121" s="45"/>
      <c r="W121" s="241"/>
      <c r="X121" s="79"/>
      <c r="Y121" s="74"/>
      <c r="Z121" s="45"/>
    </row>
    <row r="122" spans="1:203" s="27" customFormat="1" ht="72.75" x14ac:dyDescent="0.2">
      <c r="A122" s="7">
        <v>103</v>
      </c>
      <c r="B122" s="29" t="s">
        <v>739</v>
      </c>
      <c r="C122" s="31" t="s">
        <v>359</v>
      </c>
      <c r="D122" s="28" t="s">
        <v>556</v>
      </c>
      <c r="E122" s="32">
        <v>1.2</v>
      </c>
      <c r="F122" s="32"/>
      <c r="G122" s="32"/>
      <c r="H122" s="28"/>
      <c r="I122" s="28" t="s">
        <v>32</v>
      </c>
      <c r="J122" s="29" t="s">
        <v>740</v>
      </c>
      <c r="K122" s="14"/>
      <c r="L122" s="7"/>
      <c r="M122" s="7"/>
      <c r="N122" s="74"/>
      <c r="O122" s="74"/>
      <c r="P122" s="74"/>
      <c r="Q122" s="74"/>
      <c r="R122" s="74"/>
      <c r="S122" s="74"/>
      <c r="T122" s="45"/>
      <c r="U122" s="45"/>
      <c r="V122" s="45"/>
      <c r="W122" s="241"/>
      <c r="X122" s="79"/>
      <c r="Y122" s="74"/>
      <c r="Z122" s="45"/>
    </row>
  </sheetData>
  <autoFilter ref="A7:II7"/>
  <mergeCells count="25">
    <mergeCell ref="Z4:Z6"/>
    <mergeCell ref="F5:G5"/>
    <mergeCell ref="H5:H6"/>
    <mergeCell ref="I5:I6"/>
    <mergeCell ref="M5:N5"/>
    <mergeCell ref="O5:O6"/>
    <mergeCell ref="P5:Q5"/>
    <mergeCell ref="R5:S5"/>
    <mergeCell ref="T5:V5"/>
    <mergeCell ref="K4:K6"/>
    <mergeCell ref="L4:L6"/>
    <mergeCell ref="M4:V4"/>
    <mergeCell ref="W4:W6"/>
    <mergeCell ref="X4:X6"/>
    <mergeCell ref="Y4:Y6"/>
    <mergeCell ref="A2:V2"/>
    <mergeCell ref="A3:V3"/>
    <mergeCell ref="A4:A6"/>
    <mergeCell ref="B4:B6"/>
    <mergeCell ref="C4:C6"/>
    <mergeCell ref="D4:D6"/>
    <mergeCell ref="E4:E6"/>
    <mergeCell ref="F4:G4"/>
    <mergeCell ref="H4:I4"/>
    <mergeCell ref="J4:J6"/>
  </mergeCells>
  <pageMargins left="0.7" right="0.7" top="0.75" bottom="0.75" header="0.3" footer="0.3"/>
  <pageSetup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59"/>
  <sheetViews>
    <sheetView topLeftCell="A32" workbookViewId="0">
      <selection activeCell="J82" sqref="J82"/>
    </sheetView>
  </sheetViews>
  <sheetFormatPr defaultColWidth="8.85546875" defaultRowHeight="12.75" x14ac:dyDescent="0.2"/>
  <cols>
    <col min="1" max="1" width="5.140625" style="143" bestFit="1" customWidth="1"/>
    <col min="2" max="2" width="27.28515625" style="143" customWidth="1"/>
    <col min="3" max="3" width="7.85546875" style="143" customWidth="1"/>
    <col min="4" max="4" width="17" style="143" customWidth="1"/>
    <col min="5" max="5" width="6.7109375" style="143" customWidth="1"/>
    <col min="6" max="6" width="7.140625" style="143" bestFit="1" customWidth="1"/>
    <col min="7" max="7" width="8" style="143" customWidth="1"/>
    <col min="8" max="8" width="8" style="143" hidden="1" customWidth="1"/>
    <col min="9" max="9" width="18" style="143" customWidth="1"/>
    <col min="10" max="10" width="43.7109375" style="143" customWidth="1"/>
    <col min="11" max="11" width="8.42578125" style="143" customWidth="1"/>
    <col min="12" max="12" width="7.28515625" style="143" hidden="1" customWidth="1"/>
    <col min="13" max="13" width="7.7109375" style="143" customWidth="1"/>
    <col min="14" max="14" width="7.28515625" style="143" customWidth="1"/>
    <col min="15" max="21" width="9.42578125" style="143" hidden="1" customWidth="1"/>
    <col min="22" max="22" width="11.85546875" style="143" hidden="1" customWidth="1"/>
    <col min="23" max="23" width="18.28515625" style="144" customWidth="1"/>
    <col min="24" max="24" width="8.7109375" style="162" customWidth="1"/>
    <col min="25" max="25" width="7.5703125" style="143" customWidth="1"/>
    <col min="26" max="26" width="8.85546875" style="143"/>
    <col min="27" max="27" width="12" style="143" customWidth="1"/>
    <col min="28" max="16384" width="8.85546875" style="143"/>
  </cols>
  <sheetData>
    <row r="1" spans="1:243" x14ac:dyDescent="0.2">
      <c r="A1" s="58"/>
      <c r="B1" s="1"/>
      <c r="C1" s="58"/>
      <c r="D1" s="1"/>
      <c r="E1" s="1"/>
      <c r="F1" s="1"/>
      <c r="G1" s="1"/>
      <c r="H1" s="1"/>
      <c r="I1" s="1"/>
      <c r="J1" s="1"/>
      <c r="K1" s="1"/>
      <c r="L1" s="1"/>
      <c r="M1" s="141"/>
      <c r="N1" s="141"/>
      <c r="O1" s="141"/>
      <c r="P1" s="141"/>
      <c r="Q1" s="141"/>
      <c r="R1" s="141"/>
      <c r="S1" s="141"/>
      <c r="T1" s="141"/>
      <c r="U1" s="141"/>
      <c r="V1" s="141"/>
      <c r="W1" s="142"/>
      <c r="X1" s="16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row>
    <row r="2" spans="1:243" x14ac:dyDescent="0.2">
      <c r="A2" s="249" t="s">
        <v>652</v>
      </c>
      <c r="B2" s="249"/>
      <c r="C2" s="249"/>
      <c r="D2" s="249"/>
      <c r="E2" s="249"/>
      <c r="F2" s="249"/>
      <c r="G2" s="249"/>
      <c r="H2" s="249"/>
      <c r="I2" s="249"/>
      <c r="J2" s="249"/>
      <c r="K2" s="249"/>
      <c r="L2" s="249"/>
      <c r="M2" s="249"/>
      <c r="N2" s="249"/>
      <c r="O2" s="249"/>
      <c r="P2" s="249"/>
      <c r="Q2" s="249"/>
      <c r="R2" s="249"/>
      <c r="S2" s="249"/>
      <c r="T2" s="249"/>
      <c r="U2" s="249"/>
      <c r="V2" s="249"/>
      <c r="W2" s="142"/>
      <c r="X2" s="16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row>
    <row r="3" spans="1:243" x14ac:dyDescent="0.2">
      <c r="A3" s="271" t="s">
        <v>447</v>
      </c>
      <c r="B3" s="271"/>
      <c r="C3" s="271"/>
      <c r="D3" s="271"/>
      <c r="E3" s="271"/>
      <c r="F3" s="271"/>
      <c r="G3" s="271"/>
      <c r="H3" s="271"/>
      <c r="I3" s="271"/>
      <c r="J3" s="271"/>
      <c r="K3" s="271"/>
      <c r="L3" s="271"/>
      <c r="M3" s="271"/>
      <c r="N3" s="271"/>
      <c r="O3" s="271"/>
      <c r="P3" s="271"/>
      <c r="Q3" s="271"/>
      <c r="R3" s="271"/>
      <c r="S3" s="271"/>
      <c r="T3" s="271"/>
      <c r="U3" s="271"/>
      <c r="V3" s="271"/>
      <c r="W3" s="142"/>
      <c r="X3" s="16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row>
    <row r="4" spans="1:243" s="46" customFormat="1" x14ac:dyDescent="0.25">
      <c r="A4" s="248" t="s">
        <v>1</v>
      </c>
      <c r="B4" s="248" t="s">
        <v>2</v>
      </c>
      <c r="C4" s="248" t="s">
        <v>422</v>
      </c>
      <c r="D4" s="248" t="s">
        <v>423</v>
      </c>
      <c r="E4" s="248" t="s">
        <v>3</v>
      </c>
      <c r="F4" s="248" t="s">
        <v>4</v>
      </c>
      <c r="G4" s="248"/>
      <c r="H4" s="248" t="s">
        <v>5</v>
      </c>
      <c r="I4" s="248"/>
      <c r="J4" s="248" t="s">
        <v>6</v>
      </c>
      <c r="K4" s="248" t="s">
        <v>7</v>
      </c>
      <c r="L4" s="248" t="s">
        <v>654</v>
      </c>
      <c r="M4" s="252" t="s">
        <v>425</v>
      </c>
      <c r="N4" s="252"/>
      <c r="O4" s="252"/>
      <c r="P4" s="252"/>
      <c r="Q4" s="252"/>
      <c r="R4" s="252"/>
      <c r="S4" s="252"/>
      <c r="T4" s="252"/>
      <c r="U4" s="252"/>
      <c r="V4" s="252"/>
      <c r="W4" s="248" t="s">
        <v>678</v>
      </c>
      <c r="X4" s="248" t="s">
        <v>671</v>
      </c>
      <c r="Y4" s="252" t="s">
        <v>7</v>
      </c>
      <c r="AA4" s="250" t="s">
        <v>673</v>
      </c>
    </row>
    <row r="5" spans="1:243" s="46" customFormat="1" x14ac:dyDescent="0.25">
      <c r="A5" s="248"/>
      <c r="B5" s="248"/>
      <c r="C5" s="248"/>
      <c r="D5" s="248"/>
      <c r="E5" s="248"/>
      <c r="F5" s="248" t="s">
        <v>426</v>
      </c>
      <c r="G5" s="248"/>
      <c r="H5" s="248" t="s">
        <v>10</v>
      </c>
      <c r="I5" s="248" t="s">
        <v>11</v>
      </c>
      <c r="J5" s="248"/>
      <c r="K5" s="248"/>
      <c r="L5" s="248"/>
      <c r="M5" s="248" t="s">
        <v>427</v>
      </c>
      <c r="N5" s="248"/>
      <c r="O5" s="248" t="s">
        <v>455</v>
      </c>
      <c r="P5" s="248" t="s">
        <v>428</v>
      </c>
      <c r="Q5" s="248"/>
      <c r="R5" s="248" t="s">
        <v>429</v>
      </c>
      <c r="S5" s="248"/>
      <c r="T5" s="248" t="s">
        <v>7</v>
      </c>
      <c r="U5" s="248"/>
      <c r="V5" s="248"/>
      <c r="W5" s="248"/>
      <c r="X5" s="248"/>
      <c r="Y5" s="252"/>
      <c r="AA5" s="256" t="s">
        <v>673</v>
      </c>
    </row>
    <row r="6" spans="1:243" s="46" customFormat="1" ht="76.5" x14ac:dyDescent="0.25">
      <c r="A6" s="248"/>
      <c r="B6" s="248"/>
      <c r="C6" s="248"/>
      <c r="D6" s="248"/>
      <c r="E6" s="248"/>
      <c r="F6" s="164" t="s">
        <v>430</v>
      </c>
      <c r="G6" s="164" t="s">
        <v>9</v>
      </c>
      <c r="H6" s="248"/>
      <c r="I6" s="248"/>
      <c r="J6" s="248"/>
      <c r="K6" s="248"/>
      <c r="L6" s="248"/>
      <c r="M6" s="164" t="s">
        <v>3</v>
      </c>
      <c r="N6" s="164" t="s">
        <v>431</v>
      </c>
      <c r="O6" s="248"/>
      <c r="P6" s="164" t="s">
        <v>432</v>
      </c>
      <c r="Q6" s="47" t="s">
        <v>433</v>
      </c>
      <c r="R6" s="164" t="s">
        <v>448</v>
      </c>
      <c r="S6" s="164" t="s">
        <v>434</v>
      </c>
      <c r="T6" s="164" t="s">
        <v>449</v>
      </c>
      <c r="U6" s="164" t="s">
        <v>435</v>
      </c>
      <c r="V6" s="164" t="s">
        <v>436</v>
      </c>
      <c r="W6" s="248"/>
      <c r="X6" s="248"/>
      <c r="Y6" s="252"/>
      <c r="AA6" s="251"/>
    </row>
    <row r="7" spans="1:243" ht="15.75" x14ac:dyDescent="0.2">
      <c r="A7" s="174" t="s">
        <v>12</v>
      </c>
      <c r="B7" s="175" t="s">
        <v>651</v>
      </c>
      <c r="C7" s="175"/>
      <c r="D7" s="175"/>
      <c r="E7" s="175"/>
      <c r="F7" s="175"/>
      <c r="G7" s="175"/>
      <c r="H7" s="175"/>
      <c r="I7" s="175"/>
      <c r="J7" s="175"/>
      <c r="K7" s="175"/>
      <c r="L7" s="175"/>
      <c r="M7" s="170"/>
      <c r="N7" s="170"/>
      <c r="O7" s="170"/>
      <c r="P7" s="170"/>
      <c r="Q7" s="170"/>
      <c r="R7" s="170"/>
      <c r="S7" s="170"/>
      <c r="T7" s="170"/>
      <c r="U7" s="170"/>
      <c r="V7" s="170"/>
      <c r="W7" s="176"/>
      <c r="X7" s="169"/>
      <c r="Y7" s="170"/>
      <c r="AA7" s="125"/>
    </row>
    <row r="8" spans="1:243" ht="15.75" x14ac:dyDescent="0.2">
      <c r="A8" s="128" t="s">
        <v>676</v>
      </c>
      <c r="B8" s="129" t="s">
        <v>690</v>
      </c>
      <c r="C8" s="129"/>
      <c r="D8" s="129"/>
      <c r="E8" s="129"/>
      <c r="F8" s="129"/>
      <c r="G8" s="129"/>
      <c r="H8" s="129"/>
      <c r="I8" s="129"/>
      <c r="J8" s="129"/>
      <c r="K8" s="129"/>
      <c r="L8" s="129"/>
      <c r="M8" s="177"/>
      <c r="N8" s="177"/>
      <c r="O8" s="177"/>
      <c r="P8" s="177"/>
      <c r="Q8" s="177"/>
      <c r="R8" s="177"/>
      <c r="S8" s="177"/>
      <c r="T8" s="177"/>
      <c r="U8" s="177"/>
      <c r="V8" s="177"/>
      <c r="W8" s="178"/>
      <c r="X8" s="179"/>
      <c r="Y8" s="177"/>
      <c r="AA8" s="125"/>
    </row>
    <row r="9" spans="1:243" ht="51" x14ac:dyDescent="0.2">
      <c r="A9" s="7">
        <v>1</v>
      </c>
      <c r="B9" s="12" t="s">
        <v>27</v>
      </c>
      <c r="C9" s="7" t="s">
        <v>19</v>
      </c>
      <c r="D9" s="7" t="s">
        <v>28</v>
      </c>
      <c r="E9" s="13">
        <v>9.32</v>
      </c>
      <c r="F9" s="13"/>
      <c r="G9" s="9">
        <v>0.02</v>
      </c>
      <c r="H9" s="7" t="s">
        <v>22</v>
      </c>
      <c r="I9" s="7" t="s">
        <v>23</v>
      </c>
      <c r="J9" s="12" t="s">
        <v>680</v>
      </c>
      <c r="K9" s="11" t="s">
        <v>25</v>
      </c>
      <c r="L9" s="11" t="s">
        <v>26</v>
      </c>
      <c r="M9" s="13">
        <v>9.3000000000000007</v>
      </c>
      <c r="N9" s="7">
        <v>0.99</v>
      </c>
      <c r="O9" s="7"/>
      <c r="P9" s="7"/>
      <c r="Q9" s="7"/>
      <c r="R9" s="7" t="s">
        <v>450</v>
      </c>
      <c r="S9" s="7"/>
      <c r="T9" s="7"/>
      <c r="U9" s="7"/>
      <c r="V9" s="7"/>
      <c r="W9" s="12" t="s">
        <v>462</v>
      </c>
      <c r="X9" s="5" t="s">
        <v>669</v>
      </c>
      <c r="Y9" s="7" t="s">
        <v>656</v>
      </c>
      <c r="Z9" s="1" t="s">
        <v>667</v>
      </c>
      <c r="AA9" s="7" t="s">
        <v>674</v>
      </c>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row>
    <row r="10" spans="1:243" ht="89.25" x14ac:dyDescent="0.2">
      <c r="A10" s="7">
        <v>2</v>
      </c>
      <c r="B10" s="12" t="s">
        <v>30</v>
      </c>
      <c r="C10" s="7" t="s">
        <v>31</v>
      </c>
      <c r="D10" s="7" t="s">
        <v>28</v>
      </c>
      <c r="E10" s="7">
        <v>0.57999999999999996</v>
      </c>
      <c r="F10" s="9"/>
      <c r="G10" s="9">
        <v>0.12</v>
      </c>
      <c r="H10" s="7" t="s">
        <v>22</v>
      </c>
      <c r="I10" s="7" t="s">
        <v>32</v>
      </c>
      <c r="J10" s="12" t="s">
        <v>33</v>
      </c>
      <c r="K10" s="11" t="s">
        <v>25</v>
      </c>
      <c r="L10" s="11" t="s">
        <v>26</v>
      </c>
      <c r="M10" s="9">
        <v>0.46</v>
      </c>
      <c r="N10" s="75">
        <v>0.79300000000000004</v>
      </c>
      <c r="O10" s="7"/>
      <c r="P10" s="7"/>
      <c r="Q10" s="7"/>
      <c r="R10" s="7" t="s">
        <v>450</v>
      </c>
      <c r="S10" s="7"/>
      <c r="T10" s="7"/>
      <c r="U10" s="7"/>
      <c r="V10" s="7"/>
      <c r="W10" s="12" t="s">
        <v>463</v>
      </c>
      <c r="X10" s="7" t="s">
        <v>668</v>
      </c>
      <c r="Y10" s="7"/>
      <c r="Z10" s="1"/>
      <c r="AA10" s="7"/>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row>
    <row r="11" spans="1:243" ht="89.25" x14ac:dyDescent="0.2">
      <c r="A11" s="7">
        <v>3</v>
      </c>
      <c r="B11" s="12" t="s">
        <v>136</v>
      </c>
      <c r="C11" s="7" t="s">
        <v>50</v>
      </c>
      <c r="D11" s="7" t="s">
        <v>81</v>
      </c>
      <c r="E11" s="7">
        <v>0.52</v>
      </c>
      <c r="F11" s="7">
        <v>0.52</v>
      </c>
      <c r="G11" s="7">
        <v>0.52</v>
      </c>
      <c r="H11" s="7" t="s">
        <v>82</v>
      </c>
      <c r="I11" s="7" t="s">
        <v>88</v>
      </c>
      <c r="J11" s="12" t="s">
        <v>137</v>
      </c>
      <c r="K11" s="7" t="s">
        <v>25</v>
      </c>
      <c r="L11" s="7" t="s">
        <v>26</v>
      </c>
      <c r="M11" s="7">
        <v>0.52</v>
      </c>
      <c r="N11" s="68">
        <v>1</v>
      </c>
      <c r="O11" s="7"/>
      <c r="P11" s="7"/>
      <c r="Q11" s="7"/>
      <c r="R11" s="7" t="s">
        <v>450</v>
      </c>
      <c r="S11" s="7"/>
      <c r="T11" s="7"/>
      <c r="U11" s="7"/>
      <c r="V11" s="7"/>
      <c r="W11" s="12" t="s">
        <v>459</v>
      </c>
      <c r="X11" s="7" t="s">
        <v>668</v>
      </c>
      <c r="Y11" s="25"/>
      <c r="Z11" s="16"/>
      <c r="AA11" s="25"/>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row>
    <row r="12" spans="1:243" ht="89.25" x14ac:dyDescent="0.2">
      <c r="A12" s="7">
        <v>4</v>
      </c>
      <c r="B12" s="12" t="s">
        <v>138</v>
      </c>
      <c r="C12" s="7" t="s">
        <v>50</v>
      </c>
      <c r="D12" s="7" t="s">
        <v>81</v>
      </c>
      <c r="E12" s="7">
        <v>0.4</v>
      </c>
      <c r="F12" s="7">
        <v>0.4</v>
      </c>
      <c r="G12" s="7">
        <v>0.4</v>
      </c>
      <c r="H12" s="7" t="s">
        <v>82</v>
      </c>
      <c r="I12" s="7" t="s">
        <v>32</v>
      </c>
      <c r="J12" s="12" t="s">
        <v>139</v>
      </c>
      <c r="K12" s="7" t="s">
        <v>25</v>
      </c>
      <c r="L12" s="7" t="s">
        <v>26</v>
      </c>
      <c r="M12" s="7">
        <v>0.4</v>
      </c>
      <c r="N12" s="68">
        <v>1</v>
      </c>
      <c r="O12" s="7"/>
      <c r="P12" s="7"/>
      <c r="Q12" s="7"/>
      <c r="R12" s="7" t="s">
        <v>450</v>
      </c>
      <c r="S12" s="7"/>
      <c r="T12" s="7"/>
      <c r="U12" s="7"/>
      <c r="V12" s="7"/>
      <c r="W12" s="12" t="s">
        <v>459</v>
      </c>
      <c r="X12" s="7" t="s">
        <v>668</v>
      </c>
      <c r="Y12" s="25"/>
      <c r="Z12" s="16"/>
      <c r="AA12" s="25"/>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row>
    <row r="13" spans="1:243" ht="89.25" x14ac:dyDescent="0.2">
      <c r="A13" s="7">
        <v>5</v>
      </c>
      <c r="B13" s="12" t="s">
        <v>140</v>
      </c>
      <c r="C13" s="7" t="s">
        <v>50</v>
      </c>
      <c r="D13" s="7" t="s">
        <v>81</v>
      </c>
      <c r="E13" s="7">
        <v>1.6</v>
      </c>
      <c r="F13" s="7">
        <v>1.6</v>
      </c>
      <c r="G13" s="7">
        <v>1.6</v>
      </c>
      <c r="H13" s="7" t="s">
        <v>82</v>
      </c>
      <c r="I13" s="7" t="s">
        <v>88</v>
      </c>
      <c r="J13" s="12" t="s">
        <v>141</v>
      </c>
      <c r="K13" s="7" t="s">
        <v>25</v>
      </c>
      <c r="L13" s="7" t="s">
        <v>26</v>
      </c>
      <c r="M13" s="7">
        <v>1.6</v>
      </c>
      <c r="N13" s="68">
        <v>1</v>
      </c>
      <c r="O13" s="7"/>
      <c r="P13" s="7"/>
      <c r="Q13" s="7"/>
      <c r="R13" s="7" t="s">
        <v>450</v>
      </c>
      <c r="S13" s="7"/>
      <c r="T13" s="7"/>
      <c r="U13" s="7"/>
      <c r="V13" s="7"/>
      <c r="W13" s="12" t="s">
        <v>459</v>
      </c>
      <c r="X13" s="7" t="s">
        <v>668</v>
      </c>
      <c r="Y13" s="25"/>
      <c r="Z13" s="16"/>
      <c r="AA13" s="25"/>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row>
    <row r="14" spans="1:243" ht="102" x14ac:dyDescent="0.2">
      <c r="A14" s="7">
        <v>6</v>
      </c>
      <c r="B14" s="12" t="s">
        <v>146</v>
      </c>
      <c r="C14" s="7" t="s">
        <v>31</v>
      </c>
      <c r="D14" s="7" t="s">
        <v>81</v>
      </c>
      <c r="E14" s="7">
        <v>17.89</v>
      </c>
      <c r="F14" s="7">
        <v>8.6</v>
      </c>
      <c r="G14" s="7">
        <v>17.89</v>
      </c>
      <c r="H14" s="7" t="s">
        <v>82</v>
      </c>
      <c r="I14" s="7" t="s">
        <v>147</v>
      </c>
      <c r="J14" s="12" t="s">
        <v>148</v>
      </c>
      <c r="K14" s="7" t="s">
        <v>25</v>
      </c>
      <c r="L14" s="7" t="s">
        <v>26</v>
      </c>
      <c r="M14" s="7">
        <v>4.37</v>
      </c>
      <c r="N14" s="75">
        <v>4.0899999999999999E-2</v>
      </c>
      <c r="O14" s="7"/>
      <c r="P14" s="7"/>
      <c r="Q14" s="7"/>
      <c r="R14" s="7" t="s">
        <v>450</v>
      </c>
      <c r="S14" s="7"/>
      <c r="T14" s="7"/>
      <c r="U14" s="7"/>
      <c r="V14" s="7"/>
      <c r="W14" s="7" t="s">
        <v>467</v>
      </c>
      <c r="X14" s="7" t="s">
        <v>668</v>
      </c>
      <c r="Y14" s="25"/>
      <c r="Z14" s="16"/>
      <c r="AA14" s="25"/>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row>
    <row r="15" spans="1:243" ht="36" customHeight="1" x14ac:dyDescent="0.2">
      <c r="A15" s="7">
        <v>7</v>
      </c>
      <c r="B15" s="17" t="s">
        <v>160</v>
      </c>
      <c r="C15" s="7" t="s">
        <v>161</v>
      </c>
      <c r="D15" s="7" t="s">
        <v>162</v>
      </c>
      <c r="E15" s="18">
        <v>0.9</v>
      </c>
      <c r="F15" s="18">
        <v>0.9</v>
      </c>
      <c r="G15" s="18">
        <v>0.9</v>
      </c>
      <c r="H15" s="7" t="s">
        <v>82</v>
      </c>
      <c r="I15" s="14" t="s">
        <v>98</v>
      </c>
      <c r="J15" s="17" t="s">
        <v>163</v>
      </c>
      <c r="K15" s="7" t="s">
        <v>25</v>
      </c>
      <c r="L15" s="7" t="s">
        <v>26</v>
      </c>
      <c r="M15" s="7">
        <v>0</v>
      </c>
      <c r="N15" s="7">
        <v>0</v>
      </c>
      <c r="O15" s="7"/>
      <c r="P15" s="7"/>
      <c r="Q15" s="7"/>
      <c r="R15" s="7" t="s">
        <v>450</v>
      </c>
      <c r="S15" s="7"/>
      <c r="T15" s="7"/>
      <c r="U15" s="7"/>
      <c r="V15" s="7"/>
      <c r="W15" s="12" t="s">
        <v>451</v>
      </c>
      <c r="X15" s="7" t="s">
        <v>668</v>
      </c>
      <c r="Y15" s="7"/>
      <c r="Z15" s="1"/>
      <c r="AA15" s="7"/>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row>
    <row r="16" spans="1:243" ht="63.75" x14ac:dyDescent="0.2">
      <c r="A16" s="7">
        <v>8</v>
      </c>
      <c r="B16" s="12" t="s">
        <v>262</v>
      </c>
      <c r="C16" s="7" t="s">
        <v>19</v>
      </c>
      <c r="D16" s="7" t="s">
        <v>57</v>
      </c>
      <c r="E16" s="13">
        <v>0.08</v>
      </c>
      <c r="F16" s="13"/>
      <c r="G16" s="9">
        <v>0</v>
      </c>
      <c r="H16" s="7" t="s">
        <v>22</v>
      </c>
      <c r="I16" s="7" t="s">
        <v>193</v>
      </c>
      <c r="J16" s="12" t="s">
        <v>263</v>
      </c>
      <c r="K16" s="7" t="s">
        <v>261</v>
      </c>
      <c r="L16" s="7"/>
      <c r="M16" s="7">
        <v>0</v>
      </c>
      <c r="N16" s="7">
        <v>0</v>
      </c>
      <c r="O16" s="7"/>
      <c r="P16" s="7"/>
      <c r="Q16" s="7"/>
      <c r="R16" s="7" t="s">
        <v>450</v>
      </c>
      <c r="S16" s="7"/>
      <c r="T16" s="7"/>
      <c r="U16" s="7"/>
      <c r="V16" s="7"/>
      <c r="W16" s="5" t="s">
        <v>679</v>
      </c>
      <c r="X16" s="7" t="s">
        <v>670</v>
      </c>
      <c r="Y16" s="7"/>
      <c r="Z16" s="1"/>
      <c r="AA16" s="7"/>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row>
    <row r="17" spans="1:243" ht="51" x14ac:dyDescent="0.2">
      <c r="A17" s="7">
        <v>9</v>
      </c>
      <c r="B17" s="12" t="s">
        <v>65</v>
      </c>
      <c r="C17" s="7" t="s">
        <v>50</v>
      </c>
      <c r="D17" s="7" t="s">
        <v>63</v>
      </c>
      <c r="E17" s="13">
        <v>1.6</v>
      </c>
      <c r="F17" s="13"/>
      <c r="G17" s="9">
        <v>0</v>
      </c>
      <c r="H17" s="7" t="s">
        <v>22</v>
      </c>
      <c r="I17" s="7" t="s">
        <v>23</v>
      </c>
      <c r="J17" s="12" t="s">
        <v>66</v>
      </c>
      <c r="K17" s="11" t="s">
        <v>25</v>
      </c>
      <c r="L17" s="11" t="s">
        <v>26</v>
      </c>
      <c r="M17" s="7">
        <v>1.6</v>
      </c>
      <c r="N17" s="68">
        <v>1</v>
      </c>
      <c r="O17" s="7"/>
      <c r="P17" s="7"/>
      <c r="Q17" s="7"/>
      <c r="R17" s="7" t="s">
        <v>450</v>
      </c>
      <c r="S17" s="7"/>
      <c r="T17" s="7"/>
      <c r="U17" s="7"/>
      <c r="V17" s="7"/>
      <c r="W17" s="5" t="s">
        <v>679</v>
      </c>
      <c r="X17" s="5" t="s">
        <v>669</v>
      </c>
      <c r="Y17" s="7" t="s">
        <v>656</v>
      </c>
      <c r="Z17" s="1"/>
      <c r="AA17" s="7"/>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row>
    <row r="18" spans="1:243" s="156" customFormat="1" ht="25.5" x14ac:dyDescent="0.25">
      <c r="A18" s="7">
        <v>10</v>
      </c>
      <c r="B18" s="12" t="s">
        <v>132</v>
      </c>
      <c r="C18" s="7" t="s">
        <v>50</v>
      </c>
      <c r="D18" s="7" t="s">
        <v>81</v>
      </c>
      <c r="E18" s="7">
        <v>0.6</v>
      </c>
      <c r="F18" s="7"/>
      <c r="G18" s="7">
        <v>0</v>
      </c>
      <c r="H18" s="7" t="s">
        <v>82</v>
      </c>
      <c r="I18" s="7" t="s">
        <v>32</v>
      </c>
      <c r="J18" s="12" t="s">
        <v>665</v>
      </c>
      <c r="K18" s="7" t="s">
        <v>25</v>
      </c>
      <c r="L18" s="7" t="s">
        <v>26</v>
      </c>
      <c r="M18" s="7">
        <v>0.6</v>
      </c>
      <c r="N18" s="68">
        <v>1</v>
      </c>
      <c r="O18" s="7"/>
      <c r="P18" s="7"/>
      <c r="Q18" s="7"/>
      <c r="R18" s="7" t="s">
        <v>450</v>
      </c>
      <c r="S18" s="7"/>
      <c r="T18" s="7"/>
      <c r="U18" s="7"/>
      <c r="V18" s="7"/>
      <c r="W18" s="5" t="s">
        <v>679</v>
      </c>
      <c r="X18" s="5" t="s">
        <v>669</v>
      </c>
      <c r="Y18" s="12" t="s">
        <v>657</v>
      </c>
      <c r="Z18" s="70"/>
      <c r="AA18" s="12"/>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row>
    <row r="19" spans="1:243" ht="25.15" customHeight="1" x14ac:dyDescent="0.2">
      <c r="A19" s="128" t="s">
        <v>677</v>
      </c>
      <c r="B19" s="129" t="s">
        <v>691</v>
      </c>
      <c r="C19" s="129"/>
      <c r="D19" s="129"/>
      <c r="E19" s="129"/>
      <c r="F19" s="129"/>
      <c r="G19" s="129"/>
      <c r="H19" s="129"/>
      <c r="I19" s="129"/>
      <c r="J19" s="129"/>
      <c r="K19" s="129"/>
      <c r="L19" s="129"/>
      <c r="M19" s="177"/>
      <c r="N19" s="177"/>
      <c r="O19" s="177"/>
      <c r="P19" s="177"/>
      <c r="Q19" s="177"/>
      <c r="R19" s="177"/>
      <c r="S19" s="177"/>
      <c r="T19" s="177"/>
      <c r="U19" s="177"/>
      <c r="V19" s="177"/>
      <c r="W19" s="178"/>
      <c r="X19" s="179"/>
      <c r="Y19" s="177"/>
      <c r="AA19" s="125"/>
    </row>
    <row r="20" spans="1:243" ht="51" x14ac:dyDescent="0.2">
      <c r="A20" s="7">
        <v>1</v>
      </c>
      <c r="B20" s="12" t="s">
        <v>71</v>
      </c>
      <c r="C20" s="7" t="s">
        <v>50</v>
      </c>
      <c r="D20" s="7" t="s">
        <v>63</v>
      </c>
      <c r="E20" s="13">
        <v>1</v>
      </c>
      <c r="F20" s="13"/>
      <c r="G20" s="9">
        <v>1</v>
      </c>
      <c r="H20" s="7" t="s">
        <v>22</v>
      </c>
      <c r="I20" s="7" t="s">
        <v>72</v>
      </c>
      <c r="J20" s="12" t="s">
        <v>73</v>
      </c>
      <c r="K20" s="11" t="s">
        <v>25</v>
      </c>
      <c r="L20" s="11" t="s">
        <v>26</v>
      </c>
      <c r="M20" s="7">
        <v>0</v>
      </c>
      <c r="N20" s="7">
        <v>0</v>
      </c>
      <c r="O20" s="7"/>
      <c r="P20" s="7"/>
      <c r="Q20" s="7"/>
      <c r="R20" s="7" t="s">
        <v>450</v>
      </c>
      <c r="S20" s="7"/>
      <c r="T20" s="7"/>
      <c r="U20" s="7"/>
      <c r="V20" s="7"/>
      <c r="W20" s="12" t="s">
        <v>454</v>
      </c>
      <c r="X20" s="5" t="s">
        <v>669</v>
      </c>
      <c r="Y20" s="7" t="s">
        <v>656</v>
      </c>
      <c r="Z20" s="1"/>
      <c r="AA20" s="7"/>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row>
    <row r="21" spans="1:243" ht="38.25" x14ac:dyDescent="0.2">
      <c r="A21" s="7">
        <v>2</v>
      </c>
      <c r="B21" s="12" t="s">
        <v>80</v>
      </c>
      <c r="C21" s="7" t="s">
        <v>31</v>
      </c>
      <c r="D21" s="7" t="s">
        <v>81</v>
      </c>
      <c r="E21" s="7">
        <v>4.5999999999999996</v>
      </c>
      <c r="F21" s="7">
        <v>3</v>
      </c>
      <c r="G21" s="7">
        <v>4.5999999999999996</v>
      </c>
      <c r="H21" s="12" t="s">
        <v>82</v>
      </c>
      <c r="I21" s="7" t="s">
        <v>83</v>
      </c>
      <c r="J21" s="12" t="s">
        <v>84</v>
      </c>
      <c r="K21" s="11" t="s">
        <v>25</v>
      </c>
      <c r="L21" s="11" t="s">
        <v>26</v>
      </c>
      <c r="M21" s="12">
        <v>0</v>
      </c>
      <c r="N21" s="12">
        <v>0</v>
      </c>
      <c r="O21" s="12"/>
      <c r="P21" s="12"/>
      <c r="Q21" s="12"/>
      <c r="R21" s="12" t="s">
        <v>450</v>
      </c>
      <c r="S21" s="12"/>
      <c r="T21" s="12"/>
      <c r="U21" s="12"/>
      <c r="V21" s="12"/>
      <c r="W21" s="12" t="s">
        <v>457</v>
      </c>
      <c r="X21" s="5" t="s">
        <v>669</v>
      </c>
      <c r="Y21" s="12" t="s">
        <v>657</v>
      </c>
      <c r="Z21" s="15"/>
      <c r="AA21" s="1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row>
    <row r="22" spans="1:243" ht="63.75" x14ac:dyDescent="0.2">
      <c r="A22" s="7">
        <v>3</v>
      </c>
      <c r="B22" s="12" t="s">
        <v>149</v>
      </c>
      <c r="C22" s="7" t="s">
        <v>31</v>
      </c>
      <c r="D22" s="7" t="s">
        <v>81</v>
      </c>
      <c r="E22" s="7">
        <v>20</v>
      </c>
      <c r="F22" s="7"/>
      <c r="G22" s="7">
        <v>20</v>
      </c>
      <c r="H22" s="7" t="s">
        <v>82</v>
      </c>
      <c r="I22" s="7" t="s">
        <v>75</v>
      </c>
      <c r="J22" s="157" t="s">
        <v>658</v>
      </c>
      <c r="K22" s="7" t="s">
        <v>25</v>
      </c>
      <c r="L22" s="7" t="s">
        <v>26</v>
      </c>
      <c r="M22" s="7">
        <v>0</v>
      </c>
      <c r="N22" s="7">
        <v>0</v>
      </c>
      <c r="O22" s="7"/>
      <c r="P22" s="7"/>
      <c r="Q22" s="7"/>
      <c r="R22" s="7" t="s">
        <v>450</v>
      </c>
      <c r="S22" s="7"/>
      <c r="T22" s="7"/>
      <c r="U22" s="7"/>
      <c r="V22" s="7"/>
      <c r="W22" s="5" t="s">
        <v>683</v>
      </c>
      <c r="X22" s="5" t="s">
        <v>669</v>
      </c>
      <c r="Y22" s="17" t="s">
        <v>659</v>
      </c>
      <c r="Z22" s="16"/>
      <c r="AA22" s="17"/>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row>
    <row r="23" spans="1:243" ht="51" x14ac:dyDescent="0.2">
      <c r="A23" s="7">
        <v>4</v>
      </c>
      <c r="B23" s="12" t="s">
        <v>200</v>
      </c>
      <c r="C23" s="7" t="s">
        <v>31</v>
      </c>
      <c r="D23" s="7" t="s">
        <v>162</v>
      </c>
      <c r="E23" s="7">
        <v>1.44</v>
      </c>
      <c r="F23" s="7">
        <v>0.8</v>
      </c>
      <c r="G23" s="7">
        <v>0.8</v>
      </c>
      <c r="H23" s="7" t="s">
        <v>82</v>
      </c>
      <c r="I23" s="7" t="s">
        <v>106</v>
      </c>
      <c r="J23" s="12" t="s">
        <v>693</v>
      </c>
      <c r="K23" s="7" t="s">
        <v>25</v>
      </c>
      <c r="L23" s="7" t="s">
        <v>171</v>
      </c>
      <c r="M23" s="7">
        <v>0</v>
      </c>
      <c r="N23" s="7">
        <v>0</v>
      </c>
      <c r="O23" s="7"/>
      <c r="P23" s="7"/>
      <c r="Q23" s="7"/>
      <c r="R23" s="7" t="s">
        <v>450</v>
      </c>
      <c r="S23" s="7"/>
      <c r="T23" s="7"/>
      <c r="U23" s="7"/>
      <c r="V23" s="7"/>
      <c r="W23" s="180" t="s">
        <v>692</v>
      </c>
      <c r="X23" s="5" t="s">
        <v>669</v>
      </c>
      <c r="Y23" s="122"/>
      <c r="Z23" s="141"/>
      <c r="AA23" s="122"/>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row>
    <row r="24" spans="1:243" ht="63.75" x14ac:dyDescent="0.2">
      <c r="A24" s="7">
        <v>5</v>
      </c>
      <c r="B24" s="12" t="s">
        <v>202</v>
      </c>
      <c r="C24" s="7" t="s">
        <v>31</v>
      </c>
      <c r="D24" s="7" t="s">
        <v>162</v>
      </c>
      <c r="E24" s="7">
        <v>6.7</v>
      </c>
      <c r="F24" s="7">
        <v>5</v>
      </c>
      <c r="G24" s="7">
        <v>5</v>
      </c>
      <c r="H24" s="7" t="s">
        <v>82</v>
      </c>
      <c r="I24" s="7" t="s">
        <v>203</v>
      </c>
      <c r="J24" s="173" t="s">
        <v>684</v>
      </c>
      <c r="K24" s="7" t="s">
        <v>25</v>
      </c>
      <c r="L24" s="7" t="s">
        <v>171</v>
      </c>
      <c r="M24" s="7">
        <v>0</v>
      </c>
      <c r="N24" s="7">
        <v>0</v>
      </c>
      <c r="O24" s="7"/>
      <c r="P24" s="7"/>
      <c r="Q24" s="7"/>
      <c r="R24" s="7" t="s">
        <v>450</v>
      </c>
      <c r="S24" s="7"/>
      <c r="T24" s="7"/>
      <c r="U24" s="7"/>
      <c r="V24" s="7"/>
      <c r="W24" s="5" t="s">
        <v>683</v>
      </c>
      <c r="X24" s="5" t="s">
        <v>669</v>
      </c>
      <c r="Y24" s="122" t="s">
        <v>661</v>
      </c>
      <c r="Z24" s="141"/>
      <c r="AA24" s="122"/>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row>
    <row r="25" spans="1:243" ht="51" x14ac:dyDescent="0.2">
      <c r="A25" s="7">
        <v>6</v>
      </c>
      <c r="B25" s="12" t="s">
        <v>204</v>
      </c>
      <c r="C25" s="7" t="s">
        <v>31</v>
      </c>
      <c r="D25" s="7" t="s">
        <v>162</v>
      </c>
      <c r="E25" s="7">
        <v>2.2000000000000002</v>
      </c>
      <c r="F25" s="7">
        <v>1.8</v>
      </c>
      <c r="G25" s="7">
        <v>2</v>
      </c>
      <c r="H25" s="7" t="s">
        <v>82</v>
      </c>
      <c r="I25" s="7" t="s">
        <v>54</v>
      </c>
      <c r="J25" s="12" t="s">
        <v>694</v>
      </c>
      <c r="K25" s="7" t="s">
        <v>25</v>
      </c>
      <c r="L25" s="7" t="s">
        <v>171</v>
      </c>
      <c r="M25" s="7">
        <v>0</v>
      </c>
      <c r="N25" s="7">
        <v>0</v>
      </c>
      <c r="O25" s="7"/>
      <c r="P25" s="7"/>
      <c r="Q25" s="7"/>
      <c r="R25" s="7" t="s">
        <v>450</v>
      </c>
      <c r="S25" s="7"/>
      <c r="T25" s="7"/>
      <c r="U25" s="7"/>
      <c r="V25" s="7"/>
      <c r="W25" s="180" t="s">
        <v>692</v>
      </c>
      <c r="X25" s="5" t="s">
        <v>669</v>
      </c>
      <c r="Y25" s="122"/>
      <c r="Z25" s="141"/>
      <c r="AA25" s="122"/>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141"/>
      <c r="EA25" s="141"/>
      <c r="EB25" s="141"/>
      <c r="EC25" s="141"/>
      <c r="ED25" s="141"/>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c r="FK25" s="141"/>
      <c r="FL25" s="141"/>
      <c r="FM25" s="141"/>
      <c r="FN25" s="141"/>
      <c r="FO25" s="141"/>
      <c r="FP25" s="141"/>
      <c r="FQ25" s="141"/>
      <c r="FR25" s="141"/>
      <c r="FS25" s="141"/>
      <c r="FT25" s="141"/>
      <c r="FU25" s="141"/>
      <c r="FV25" s="141"/>
      <c r="FW25" s="141"/>
      <c r="FX25" s="141"/>
      <c r="FY25" s="141"/>
      <c r="FZ25" s="141"/>
      <c r="GA25" s="141"/>
      <c r="GB25" s="141"/>
      <c r="GC25" s="141"/>
      <c r="GD25" s="141"/>
      <c r="GE25" s="141"/>
      <c r="GF25" s="141"/>
      <c r="GG25" s="141"/>
      <c r="GH25" s="141"/>
      <c r="GI25" s="141"/>
      <c r="GJ25" s="141"/>
      <c r="GK25" s="141"/>
      <c r="GL25" s="141"/>
      <c r="GM25" s="141"/>
      <c r="GN25" s="141"/>
      <c r="GO25" s="141"/>
      <c r="GP25" s="141"/>
      <c r="GQ25" s="141"/>
      <c r="GR25" s="141"/>
      <c r="GS25" s="141"/>
      <c r="GT25" s="141"/>
      <c r="GU25" s="141"/>
    </row>
    <row r="26" spans="1:243" ht="51" x14ac:dyDescent="0.2">
      <c r="A26" s="7">
        <v>7</v>
      </c>
      <c r="B26" s="12" t="s">
        <v>205</v>
      </c>
      <c r="C26" s="7" t="s">
        <v>31</v>
      </c>
      <c r="D26" s="7" t="s">
        <v>162</v>
      </c>
      <c r="E26" s="7">
        <v>3.3</v>
      </c>
      <c r="F26" s="7">
        <v>2.5</v>
      </c>
      <c r="G26" s="7">
        <v>2.9</v>
      </c>
      <c r="H26" s="7" t="s">
        <v>82</v>
      </c>
      <c r="I26" s="7" t="s">
        <v>206</v>
      </c>
      <c r="J26" s="12" t="s">
        <v>693</v>
      </c>
      <c r="K26" s="7" t="s">
        <v>25</v>
      </c>
      <c r="L26" s="7" t="s">
        <v>171</v>
      </c>
      <c r="M26" s="7">
        <v>0</v>
      </c>
      <c r="N26" s="7">
        <v>0</v>
      </c>
      <c r="O26" s="7"/>
      <c r="P26" s="7"/>
      <c r="Q26" s="7"/>
      <c r="R26" s="7" t="s">
        <v>450</v>
      </c>
      <c r="S26" s="7"/>
      <c r="T26" s="7"/>
      <c r="U26" s="7"/>
      <c r="V26" s="7"/>
      <c r="W26" s="180" t="s">
        <v>692</v>
      </c>
      <c r="X26" s="5" t="s">
        <v>669</v>
      </c>
      <c r="Y26" s="122"/>
      <c r="Z26" s="141"/>
      <c r="AA26" s="122"/>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row>
    <row r="27" spans="1:243" ht="63.75" x14ac:dyDescent="0.2">
      <c r="A27" s="7">
        <v>8</v>
      </c>
      <c r="B27" s="12" t="s">
        <v>207</v>
      </c>
      <c r="C27" s="7" t="s">
        <v>31</v>
      </c>
      <c r="D27" s="7" t="s">
        <v>162</v>
      </c>
      <c r="E27" s="7">
        <v>1.7</v>
      </c>
      <c r="F27" s="7">
        <v>0.6</v>
      </c>
      <c r="G27" s="7">
        <v>0.8</v>
      </c>
      <c r="H27" s="7" t="s">
        <v>82</v>
      </c>
      <c r="I27" s="7" t="s">
        <v>42</v>
      </c>
      <c r="J27" s="173" t="s">
        <v>685</v>
      </c>
      <c r="K27" s="7" t="s">
        <v>25</v>
      </c>
      <c r="L27" s="7" t="s">
        <v>171</v>
      </c>
      <c r="M27" s="7">
        <v>0</v>
      </c>
      <c r="N27" s="7">
        <v>0</v>
      </c>
      <c r="O27" s="7"/>
      <c r="P27" s="7"/>
      <c r="Q27" s="7"/>
      <c r="R27" s="7" t="s">
        <v>450</v>
      </c>
      <c r="S27" s="7"/>
      <c r="T27" s="7"/>
      <c r="U27" s="7"/>
      <c r="V27" s="7"/>
      <c r="W27" s="5" t="s">
        <v>683</v>
      </c>
      <c r="X27" s="5" t="s">
        <v>669</v>
      </c>
      <c r="Y27" s="122" t="s">
        <v>661</v>
      </c>
      <c r="Z27" s="141"/>
      <c r="AA27" s="122"/>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row>
    <row r="28" spans="1:243" ht="51" x14ac:dyDescent="0.2">
      <c r="A28" s="7">
        <v>9</v>
      </c>
      <c r="B28" s="12" t="s">
        <v>208</v>
      </c>
      <c r="C28" s="7" t="s">
        <v>31</v>
      </c>
      <c r="D28" s="7" t="s">
        <v>162</v>
      </c>
      <c r="E28" s="7">
        <v>6.1</v>
      </c>
      <c r="F28" s="7">
        <v>4.7</v>
      </c>
      <c r="G28" s="7">
        <v>5.2</v>
      </c>
      <c r="H28" s="7" t="s">
        <v>82</v>
      </c>
      <c r="I28" s="7" t="s">
        <v>32</v>
      </c>
      <c r="J28" s="12" t="s">
        <v>693</v>
      </c>
      <c r="K28" s="7" t="s">
        <v>25</v>
      </c>
      <c r="L28" s="7" t="s">
        <v>171</v>
      </c>
      <c r="M28" s="7">
        <v>0</v>
      </c>
      <c r="N28" s="7">
        <v>0</v>
      </c>
      <c r="O28" s="7"/>
      <c r="P28" s="7"/>
      <c r="Q28" s="7"/>
      <c r="R28" s="7" t="s">
        <v>450</v>
      </c>
      <c r="S28" s="25"/>
      <c r="T28" s="25"/>
      <c r="U28" s="25"/>
      <c r="V28" s="25"/>
      <c r="W28" s="180" t="s">
        <v>692</v>
      </c>
      <c r="X28" s="5" t="s">
        <v>669</v>
      </c>
      <c r="Y28" s="122"/>
      <c r="Z28" s="141"/>
      <c r="AA28" s="122"/>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row>
    <row r="29" spans="1:243" ht="63.75" x14ac:dyDescent="0.2">
      <c r="A29" s="7">
        <v>10</v>
      </c>
      <c r="B29" s="12" t="s">
        <v>209</v>
      </c>
      <c r="C29" s="7" t="s">
        <v>31</v>
      </c>
      <c r="D29" s="7" t="s">
        <v>162</v>
      </c>
      <c r="E29" s="7">
        <v>4.3</v>
      </c>
      <c r="F29" s="7">
        <v>3.6</v>
      </c>
      <c r="G29" s="7">
        <v>3.6</v>
      </c>
      <c r="H29" s="7" t="s">
        <v>82</v>
      </c>
      <c r="I29" s="7" t="s">
        <v>210</v>
      </c>
      <c r="J29" s="173" t="s">
        <v>686</v>
      </c>
      <c r="K29" s="7" t="s">
        <v>25</v>
      </c>
      <c r="L29" s="7" t="s">
        <v>171</v>
      </c>
      <c r="M29" s="7">
        <v>0.99</v>
      </c>
      <c r="N29" s="75">
        <v>2.3E-3</v>
      </c>
      <c r="O29" s="7"/>
      <c r="P29" s="7"/>
      <c r="Q29" s="7"/>
      <c r="R29" s="7" t="s">
        <v>450</v>
      </c>
      <c r="S29" s="7"/>
      <c r="T29" s="7"/>
      <c r="U29" s="7"/>
      <c r="V29" s="7"/>
      <c r="W29" s="5" t="s">
        <v>683</v>
      </c>
      <c r="X29" s="5" t="s">
        <v>669</v>
      </c>
      <c r="Y29" s="122" t="s">
        <v>661</v>
      </c>
      <c r="Z29" s="141"/>
      <c r="AA29" s="122"/>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row>
    <row r="30" spans="1:243" ht="63.75" x14ac:dyDescent="0.2">
      <c r="A30" s="7">
        <v>11</v>
      </c>
      <c r="B30" s="12" t="s">
        <v>211</v>
      </c>
      <c r="C30" s="7" t="s">
        <v>31</v>
      </c>
      <c r="D30" s="7" t="s">
        <v>162</v>
      </c>
      <c r="E30" s="7">
        <v>2.8</v>
      </c>
      <c r="F30" s="7">
        <v>1</v>
      </c>
      <c r="G30" s="7">
        <v>1.2</v>
      </c>
      <c r="H30" s="7" t="s">
        <v>82</v>
      </c>
      <c r="I30" s="7" t="s">
        <v>72</v>
      </c>
      <c r="J30" s="173" t="s">
        <v>687</v>
      </c>
      <c r="K30" s="7" t="s">
        <v>25</v>
      </c>
      <c r="L30" s="7" t="s">
        <v>171</v>
      </c>
      <c r="M30" s="7">
        <v>0</v>
      </c>
      <c r="N30" s="7">
        <v>0</v>
      </c>
      <c r="O30" s="7"/>
      <c r="P30" s="7"/>
      <c r="Q30" s="7"/>
      <c r="R30" s="7" t="s">
        <v>450</v>
      </c>
      <c r="S30" s="7"/>
      <c r="T30" s="7"/>
      <c r="U30" s="7"/>
      <c r="V30" s="7"/>
      <c r="W30" s="5" t="s">
        <v>683</v>
      </c>
      <c r="X30" s="5" t="s">
        <v>669</v>
      </c>
      <c r="Y30" s="122" t="s">
        <v>661</v>
      </c>
      <c r="Z30" s="141"/>
      <c r="AA30" s="122"/>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1"/>
      <c r="EQ30" s="141"/>
      <c r="ER30" s="141"/>
      <c r="ES30" s="141"/>
      <c r="ET30" s="141"/>
      <c r="EU30" s="141"/>
      <c r="EV30" s="141"/>
      <c r="EW30" s="141"/>
      <c r="EX30" s="141"/>
      <c r="EY30" s="141"/>
      <c r="EZ30" s="141"/>
      <c r="FA30" s="141"/>
      <c r="FB30" s="141"/>
      <c r="FC30" s="141"/>
      <c r="FD30" s="141"/>
      <c r="FE30" s="141"/>
      <c r="FF30" s="141"/>
      <c r="FG30" s="141"/>
      <c r="FH30" s="141"/>
      <c r="FI30" s="141"/>
      <c r="FJ30" s="141"/>
      <c r="FK30" s="141"/>
      <c r="FL30" s="141"/>
      <c r="FM30" s="141"/>
      <c r="FN30" s="141"/>
      <c r="FO30" s="141"/>
      <c r="FP30" s="141"/>
      <c r="FQ30" s="141"/>
      <c r="FR30" s="141"/>
      <c r="FS30" s="141"/>
      <c r="FT30" s="141"/>
      <c r="FU30" s="141"/>
      <c r="FV30" s="141"/>
      <c r="FW30" s="141"/>
      <c r="FX30" s="141"/>
      <c r="FY30" s="141"/>
      <c r="FZ30" s="141"/>
      <c r="GA30" s="141"/>
      <c r="GB30" s="141"/>
      <c r="GC30" s="141"/>
      <c r="GD30" s="141"/>
      <c r="GE30" s="141"/>
      <c r="GF30" s="141"/>
      <c r="GG30" s="141"/>
      <c r="GH30" s="141"/>
      <c r="GI30" s="141"/>
      <c r="GJ30" s="141"/>
      <c r="GK30" s="141"/>
      <c r="GL30" s="141"/>
      <c r="GM30" s="141"/>
      <c r="GN30" s="141"/>
      <c r="GO30" s="141"/>
      <c r="GP30" s="141"/>
      <c r="GQ30" s="141"/>
      <c r="GR30" s="141"/>
      <c r="GS30" s="141"/>
      <c r="GT30" s="141"/>
      <c r="GU30" s="141"/>
    </row>
    <row r="31" spans="1:243" s="27" customFormat="1" ht="38.25" x14ac:dyDescent="0.2">
      <c r="A31" s="7">
        <v>12</v>
      </c>
      <c r="B31" s="29" t="s">
        <v>385</v>
      </c>
      <c r="C31" s="28" t="s">
        <v>50</v>
      </c>
      <c r="D31" s="28" t="s">
        <v>81</v>
      </c>
      <c r="E31" s="30">
        <v>0.7</v>
      </c>
      <c r="F31" s="30"/>
      <c r="G31" s="30">
        <v>0.7</v>
      </c>
      <c r="H31" s="28" t="s">
        <v>82</v>
      </c>
      <c r="I31" s="28" t="s">
        <v>386</v>
      </c>
      <c r="J31" s="29" t="s">
        <v>387</v>
      </c>
      <c r="K31" s="14" t="s">
        <v>420</v>
      </c>
      <c r="L31" s="7" t="s">
        <v>650</v>
      </c>
      <c r="M31" s="74">
        <v>0</v>
      </c>
      <c r="N31" s="74">
        <v>0</v>
      </c>
      <c r="O31" s="74"/>
      <c r="P31" s="74"/>
      <c r="Q31" s="74"/>
      <c r="R31" s="74" t="s">
        <v>450</v>
      </c>
      <c r="S31" s="74"/>
      <c r="T31" s="74"/>
      <c r="U31" s="74"/>
      <c r="V31" s="74"/>
      <c r="W31" s="80" t="s">
        <v>457</v>
      </c>
      <c r="X31" s="5" t="s">
        <v>669</v>
      </c>
      <c r="Y31" s="80" t="s">
        <v>656</v>
      </c>
      <c r="AA31" s="80"/>
    </row>
    <row r="32" spans="1:243" s="27" customFormat="1" ht="38.25" x14ac:dyDescent="0.2">
      <c r="A32" s="7">
        <v>13</v>
      </c>
      <c r="B32" s="29" t="s">
        <v>388</v>
      </c>
      <c r="C32" s="31" t="s">
        <v>31</v>
      </c>
      <c r="D32" s="28" t="s">
        <v>81</v>
      </c>
      <c r="E32" s="32">
        <f>(10*150+220*13.5+22*250+16*100+200*13+180*11)/10000</f>
        <v>1.615</v>
      </c>
      <c r="F32" s="32"/>
      <c r="G32" s="32">
        <f>(4*150+220*4.5+250*14.5+100*6+200*5+180*3)/10000</f>
        <v>0.73550000000000004</v>
      </c>
      <c r="H32" s="28" t="s">
        <v>82</v>
      </c>
      <c r="I32" s="28" t="s">
        <v>389</v>
      </c>
      <c r="J32" s="29" t="s">
        <v>390</v>
      </c>
      <c r="K32" s="14" t="s">
        <v>420</v>
      </c>
      <c r="L32" s="7" t="s">
        <v>650</v>
      </c>
      <c r="M32" s="74">
        <v>0</v>
      </c>
      <c r="N32" s="74">
        <v>0</v>
      </c>
      <c r="O32" s="74"/>
      <c r="P32" s="74"/>
      <c r="Q32" s="74"/>
      <c r="R32" s="74" t="s">
        <v>450</v>
      </c>
      <c r="S32" s="74"/>
      <c r="T32" s="74"/>
      <c r="U32" s="74"/>
      <c r="V32" s="74"/>
      <c r="W32" s="80" t="s">
        <v>457</v>
      </c>
      <c r="X32" s="5" t="s">
        <v>669</v>
      </c>
      <c r="Y32" s="45"/>
      <c r="AA32" s="45"/>
    </row>
    <row r="33" spans="1:203" s="27" customFormat="1" ht="38.25" x14ac:dyDescent="0.2">
      <c r="A33" s="7">
        <v>14</v>
      </c>
      <c r="B33" s="29" t="s">
        <v>391</v>
      </c>
      <c r="C33" s="31" t="s">
        <v>31</v>
      </c>
      <c r="D33" s="28" t="s">
        <v>81</v>
      </c>
      <c r="E33" s="32">
        <v>1.76</v>
      </c>
      <c r="F33" s="32"/>
      <c r="G33" s="32">
        <f>E33-(2200*6.5)/10000</f>
        <v>0.33000000000000007</v>
      </c>
      <c r="H33" s="28" t="s">
        <v>82</v>
      </c>
      <c r="I33" s="28" t="s">
        <v>392</v>
      </c>
      <c r="J33" s="29" t="s">
        <v>393</v>
      </c>
      <c r="K33" s="14" t="s">
        <v>420</v>
      </c>
      <c r="L33" s="7" t="s">
        <v>650</v>
      </c>
      <c r="M33" s="74">
        <v>0</v>
      </c>
      <c r="N33" s="74">
        <v>0</v>
      </c>
      <c r="O33" s="74"/>
      <c r="P33" s="74"/>
      <c r="Q33" s="74"/>
      <c r="R33" s="74" t="s">
        <v>450</v>
      </c>
      <c r="S33" s="74"/>
      <c r="T33" s="74"/>
      <c r="U33" s="74"/>
      <c r="V33" s="74"/>
      <c r="W33" s="80" t="s">
        <v>457</v>
      </c>
      <c r="X33" s="5" t="s">
        <v>669</v>
      </c>
      <c r="Y33" s="45"/>
      <c r="AA33" s="45"/>
    </row>
    <row r="34" spans="1:203" s="27" customFormat="1" ht="38.25" x14ac:dyDescent="0.2">
      <c r="A34" s="7">
        <v>15</v>
      </c>
      <c r="B34" s="29" t="s">
        <v>394</v>
      </c>
      <c r="C34" s="31" t="s">
        <v>31</v>
      </c>
      <c r="D34" s="28" t="s">
        <v>81</v>
      </c>
      <c r="E34" s="32">
        <v>1</v>
      </c>
      <c r="F34" s="32"/>
      <c r="G34" s="32">
        <f>E34-0.6</f>
        <v>0.4</v>
      </c>
      <c r="H34" s="28" t="s">
        <v>82</v>
      </c>
      <c r="I34" s="28" t="s">
        <v>395</v>
      </c>
      <c r="J34" s="29" t="s">
        <v>396</v>
      </c>
      <c r="K34" s="14" t="s">
        <v>420</v>
      </c>
      <c r="L34" s="7" t="s">
        <v>650</v>
      </c>
      <c r="M34" s="74">
        <v>0</v>
      </c>
      <c r="N34" s="74">
        <v>0</v>
      </c>
      <c r="O34" s="74"/>
      <c r="P34" s="74"/>
      <c r="Q34" s="74"/>
      <c r="R34" s="74" t="s">
        <v>450</v>
      </c>
      <c r="S34" s="74"/>
      <c r="T34" s="74"/>
      <c r="U34" s="74"/>
      <c r="V34" s="74"/>
      <c r="W34" s="80" t="s">
        <v>457</v>
      </c>
      <c r="X34" s="5" t="s">
        <v>669</v>
      </c>
      <c r="Y34" s="45"/>
      <c r="AA34" s="45"/>
    </row>
    <row r="35" spans="1:203" ht="38.25" x14ac:dyDescent="0.2">
      <c r="A35" s="7">
        <v>16</v>
      </c>
      <c r="B35" s="25" t="s">
        <v>373</v>
      </c>
      <c r="C35" s="7" t="s">
        <v>31</v>
      </c>
      <c r="D35" s="7" t="s">
        <v>162</v>
      </c>
      <c r="E35" s="18">
        <v>0.3</v>
      </c>
      <c r="F35" s="18"/>
      <c r="G35" s="14">
        <v>0.3</v>
      </c>
      <c r="H35" s="7" t="s">
        <v>82</v>
      </c>
      <c r="I35" s="14" t="s">
        <v>374</v>
      </c>
      <c r="J35" s="17" t="s">
        <v>375</v>
      </c>
      <c r="K35" s="7"/>
      <c r="L35" s="7"/>
      <c r="M35" s="124">
        <v>0</v>
      </c>
      <c r="N35" s="124">
        <v>0</v>
      </c>
      <c r="O35" s="124"/>
      <c r="P35" s="124"/>
      <c r="Q35" s="124"/>
      <c r="R35" s="124" t="s">
        <v>450</v>
      </c>
      <c r="S35" s="124"/>
      <c r="T35" s="124"/>
      <c r="U35" s="124"/>
      <c r="V35" s="124"/>
      <c r="W35" s="124" t="s">
        <v>474</v>
      </c>
      <c r="X35" s="7" t="s">
        <v>670</v>
      </c>
      <c r="Y35" s="125"/>
      <c r="AA35" s="125"/>
    </row>
    <row r="36" spans="1:203" ht="15.75" x14ac:dyDescent="0.2">
      <c r="A36" s="128" t="s">
        <v>682</v>
      </c>
      <c r="B36" s="129" t="s">
        <v>695</v>
      </c>
      <c r="C36" s="129"/>
      <c r="D36" s="129"/>
      <c r="E36" s="129"/>
      <c r="F36" s="129"/>
      <c r="G36" s="129"/>
      <c r="H36" s="129"/>
      <c r="I36" s="129"/>
      <c r="J36" s="129"/>
      <c r="K36" s="129"/>
      <c r="L36" s="129"/>
      <c r="M36" s="177"/>
      <c r="N36" s="177"/>
      <c r="O36" s="177"/>
      <c r="P36" s="177"/>
      <c r="Q36" s="177"/>
      <c r="R36" s="177"/>
      <c r="S36" s="177"/>
      <c r="T36" s="177"/>
      <c r="U36" s="177"/>
      <c r="V36" s="177"/>
      <c r="W36" s="178"/>
      <c r="X36" s="179"/>
      <c r="Y36" s="177"/>
      <c r="AA36" s="125"/>
    </row>
    <row r="37" spans="1:203" ht="63.75" x14ac:dyDescent="0.2">
      <c r="A37" s="7">
        <v>1</v>
      </c>
      <c r="B37" s="8" t="s">
        <v>34</v>
      </c>
      <c r="C37" s="14" t="s">
        <v>35</v>
      </c>
      <c r="D37" s="14" t="s">
        <v>28</v>
      </c>
      <c r="E37" s="9">
        <v>2.5</v>
      </c>
      <c r="F37" s="9"/>
      <c r="G37" s="9">
        <v>2</v>
      </c>
      <c r="H37" s="7" t="s">
        <v>22</v>
      </c>
      <c r="I37" s="14" t="s">
        <v>36</v>
      </c>
      <c r="J37" s="8" t="s">
        <v>37</v>
      </c>
      <c r="K37" s="11" t="s">
        <v>25</v>
      </c>
      <c r="L37" s="11" t="s">
        <v>26</v>
      </c>
      <c r="M37" s="7">
        <v>0</v>
      </c>
      <c r="N37" s="9">
        <v>0</v>
      </c>
      <c r="O37" s="7"/>
      <c r="P37" s="7"/>
      <c r="Q37" s="7"/>
      <c r="R37" s="7" t="s">
        <v>450</v>
      </c>
      <c r="S37" s="7"/>
      <c r="T37" s="7"/>
      <c r="U37" s="7"/>
      <c r="V37" s="7"/>
      <c r="W37" s="12" t="s">
        <v>464</v>
      </c>
      <c r="X37" s="5" t="s">
        <v>669</v>
      </c>
      <c r="Y37" s="7" t="s">
        <v>656</v>
      </c>
      <c r="Z37" s="1"/>
      <c r="AA37" s="7"/>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row>
    <row r="38" spans="1:203" ht="38.25" x14ac:dyDescent="0.2">
      <c r="A38" s="7">
        <v>2</v>
      </c>
      <c r="B38" s="12" t="s">
        <v>46</v>
      </c>
      <c r="C38" s="7" t="s">
        <v>47</v>
      </c>
      <c r="D38" s="7" t="s">
        <v>28</v>
      </c>
      <c r="E38" s="13">
        <v>1</v>
      </c>
      <c r="F38" s="13">
        <v>1</v>
      </c>
      <c r="G38" s="9">
        <v>1</v>
      </c>
      <c r="H38" s="7" t="s">
        <v>22</v>
      </c>
      <c r="I38" s="7" t="s">
        <v>32</v>
      </c>
      <c r="J38" s="12" t="s">
        <v>48</v>
      </c>
      <c r="K38" s="11" t="s">
        <v>25</v>
      </c>
      <c r="L38" s="11" t="s">
        <v>26</v>
      </c>
      <c r="M38" s="7">
        <v>0</v>
      </c>
      <c r="N38" s="7">
        <v>0</v>
      </c>
      <c r="O38" s="7"/>
      <c r="P38" s="7"/>
      <c r="Q38" s="7"/>
      <c r="R38" s="7" t="s">
        <v>450</v>
      </c>
      <c r="S38" s="7"/>
      <c r="T38" s="7"/>
      <c r="U38" s="7"/>
      <c r="V38" s="7"/>
      <c r="W38" s="12" t="s">
        <v>451</v>
      </c>
      <c r="X38" s="5" t="s">
        <v>669</v>
      </c>
      <c r="Y38" s="7" t="s">
        <v>657</v>
      </c>
      <c r="Z38" s="1"/>
      <c r="AA38" s="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row>
    <row r="39" spans="1:203" ht="38.25" x14ac:dyDescent="0.2">
      <c r="A39" s="7">
        <v>3</v>
      </c>
      <c r="B39" s="12" t="s">
        <v>49</v>
      </c>
      <c r="C39" s="7" t="s">
        <v>50</v>
      </c>
      <c r="D39" s="7" t="s">
        <v>28</v>
      </c>
      <c r="E39" s="7">
        <v>0.7</v>
      </c>
      <c r="F39" s="7"/>
      <c r="G39" s="9">
        <v>0.7</v>
      </c>
      <c r="H39" s="7" t="s">
        <v>22</v>
      </c>
      <c r="I39" s="7" t="s">
        <v>51</v>
      </c>
      <c r="J39" s="12" t="s">
        <v>52</v>
      </c>
      <c r="K39" s="11" t="s">
        <v>25</v>
      </c>
      <c r="L39" s="11" t="s">
        <v>26</v>
      </c>
      <c r="M39" s="7">
        <v>0</v>
      </c>
      <c r="N39" s="7">
        <v>0</v>
      </c>
      <c r="O39" s="7"/>
      <c r="P39" s="7"/>
      <c r="Q39" s="7"/>
      <c r="R39" s="7" t="s">
        <v>450</v>
      </c>
      <c r="S39" s="7"/>
      <c r="T39" s="7"/>
      <c r="U39" s="7"/>
      <c r="V39" s="7"/>
      <c r="W39" s="12" t="s">
        <v>451</v>
      </c>
      <c r="X39" s="5" t="s">
        <v>669</v>
      </c>
      <c r="Y39" s="7" t="s">
        <v>657</v>
      </c>
      <c r="Z39" s="1"/>
      <c r="AA39" s="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row>
    <row r="40" spans="1:203" ht="114.75" x14ac:dyDescent="0.2">
      <c r="A40" s="7">
        <v>4</v>
      </c>
      <c r="B40" s="12" t="s">
        <v>77</v>
      </c>
      <c r="C40" s="7" t="s">
        <v>31</v>
      </c>
      <c r="D40" s="7" t="s">
        <v>78</v>
      </c>
      <c r="E40" s="13">
        <v>116</v>
      </c>
      <c r="F40" s="13"/>
      <c r="G40" s="9">
        <v>12</v>
      </c>
      <c r="H40" s="7" t="s">
        <v>22</v>
      </c>
      <c r="I40" s="7" t="s">
        <v>58</v>
      </c>
      <c r="J40" s="12" t="s">
        <v>79</v>
      </c>
      <c r="K40" s="11" t="s">
        <v>25</v>
      </c>
      <c r="L40" s="11" t="s">
        <v>26</v>
      </c>
      <c r="M40" s="7">
        <v>0</v>
      </c>
      <c r="N40" s="7">
        <v>0</v>
      </c>
      <c r="O40" s="7"/>
      <c r="P40" s="7"/>
      <c r="Q40" s="7"/>
      <c r="R40" s="7" t="s">
        <v>450</v>
      </c>
      <c r="S40" s="7"/>
      <c r="T40" s="7"/>
      <c r="U40" s="7"/>
      <c r="V40" s="7"/>
      <c r="W40" s="12" t="s">
        <v>655</v>
      </c>
      <c r="X40" s="5" t="s">
        <v>669</v>
      </c>
      <c r="Y40" s="7"/>
      <c r="Z40" s="1"/>
      <c r="AA40" s="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row>
    <row r="41" spans="1:203" ht="38.25" x14ac:dyDescent="0.2">
      <c r="A41" s="7">
        <v>5</v>
      </c>
      <c r="B41" s="8" t="s">
        <v>90</v>
      </c>
      <c r="C41" s="14" t="s">
        <v>91</v>
      </c>
      <c r="D41" s="14" t="s">
        <v>81</v>
      </c>
      <c r="E41" s="14">
        <v>1.1499999999999999</v>
      </c>
      <c r="F41" s="14"/>
      <c r="G41" s="14">
        <v>1.1499999999999999</v>
      </c>
      <c r="H41" s="14" t="s">
        <v>82</v>
      </c>
      <c r="I41" s="14" t="s">
        <v>58</v>
      </c>
      <c r="J41" s="8" t="s">
        <v>92</v>
      </c>
      <c r="K41" s="11" t="s">
        <v>25</v>
      </c>
      <c r="L41" s="11" t="s">
        <v>26</v>
      </c>
      <c r="M41" s="12">
        <v>0</v>
      </c>
      <c r="N41" s="12">
        <v>0</v>
      </c>
      <c r="O41" s="12"/>
      <c r="P41" s="12"/>
      <c r="Q41" s="12"/>
      <c r="R41" s="12" t="s">
        <v>450</v>
      </c>
      <c r="S41" s="12"/>
      <c r="T41" s="12"/>
      <c r="U41" s="12"/>
      <c r="V41" s="12"/>
      <c r="W41" s="12" t="s">
        <v>457</v>
      </c>
      <c r="X41" s="5" t="s">
        <v>669</v>
      </c>
      <c r="Y41" s="7" t="s">
        <v>656</v>
      </c>
      <c r="Z41" s="15"/>
      <c r="AA41" s="7"/>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row>
    <row r="42" spans="1:203" ht="38.25" x14ac:dyDescent="0.2">
      <c r="A42" s="7">
        <v>6</v>
      </c>
      <c r="B42" s="8" t="s">
        <v>108</v>
      </c>
      <c r="C42" s="14" t="s">
        <v>35</v>
      </c>
      <c r="D42" s="14" t="s">
        <v>28</v>
      </c>
      <c r="E42" s="9">
        <v>7.6</v>
      </c>
      <c r="F42" s="9"/>
      <c r="G42" s="9">
        <v>1.1000000000000001</v>
      </c>
      <c r="H42" s="7" t="s">
        <v>22</v>
      </c>
      <c r="I42" s="14" t="s">
        <v>109</v>
      </c>
      <c r="J42" s="8" t="s">
        <v>110</v>
      </c>
      <c r="K42" s="14" t="s">
        <v>25</v>
      </c>
      <c r="L42" s="14" t="s">
        <v>26</v>
      </c>
      <c r="M42" s="9">
        <v>6.5</v>
      </c>
      <c r="N42" s="75">
        <v>0.85499999999999998</v>
      </c>
      <c r="O42" s="7"/>
      <c r="P42" s="7"/>
      <c r="Q42" s="7"/>
      <c r="R42" s="7" t="s">
        <v>450</v>
      </c>
      <c r="S42" s="7"/>
      <c r="T42" s="7"/>
      <c r="U42" s="7"/>
      <c r="V42" s="7"/>
      <c r="W42" s="12" t="s">
        <v>465</v>
      </c>
      <c r="X42" s="5" t="s">
        <v>669</v>
      </c>
      <c r="Y42" s="7" t="s">
        <v>656</v>
      </c>
      <c r="Z42" s="1"/>
      <c r="AA42" s="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row>
    <row r="43" spans="1:203" ht="38.25" x14ac:dyDescent="0.2">
      <c r="A43" s="7">
        <v>7</v>
      </c>
      <c r="B43" s="12" t="s">
        <v>296</v>
      </c>
      <c r="C43" s="7" t="s">
        <v>96</v>
      </c>
      <c r="D43" s="7" t="s">
        <v>28</v>
      </c>
      <c r="E43" s="7">
        <v>2</v>
      </c>
      <c r="F43" s="7">
        <v>0</v>
      </c>
      <c r="G43" s="9">
        <v>2</v>
      </c>
      <c r="H43" s="7" t="s">
        <v>22</v>
      </c>
      <c r="I43" s="7" t="s">
        <v>32</v>
      </c>
      <c r="J43" s="12" t="s">
        <v>297</v>
      </c>
      <c r="K43" s="7"/>
      <c r="L43" s="7"/>
      <c r="M43" s="7">
        <v>0</v>
      </c>
      <c r="N43" s="7">
        <v>0</v>
      </c>
      <c r="O43" s="7"/>
      <c r="P43" s="7"/>
      <c r="Q43" s="7"/>
      <c r="R43" s="7" t="s">
        <v>450</v>
      </c>
      <c r="S43" s="123"/>
      <c r="T43" s="123"/>
      <c r="U43" s="123"/>
      <c r="V43" s="123"/>
      <c r="W43" s="7" t="s">
        <v>461</v>
      </c>
      <c r="X43" s="7" t="s">
        <v>670</v>
      </c>
      <c r="Y43" s="122" t="s">
        <v>666</v>
      </c>
      <c r="Z43" s="141"/>
      <c r="AA43" s="122"/>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row>
    <row r="44" spans="1:203" ht="15.75" x14ac:dyDescent="0.2">
      <c r="A44" s="174" t="s">
        <v>257</v>
      </c>
      <c r="B44" s="175" t="s">
        <v>647</v>
      </c>
      <c r="C44" s="175"/>
      <c r="D44" s="175"/>
      <c r="E44" s="175"/>
      <c r="F44" s="175"/>
      <c r="G44" s="175"/>
      <c r="H44" s="175"/>
      <c r="I44" s="175"/>
      <c r="J44" s="175"/>
      <c r="K44" s="175"/>
      <c r="L44" s="175"/>
      <c r="M44" s="170"/>
      <c r="N44" s="170"/>
      <c r="O44" s="170"/>
      <c r="P44" s="170"/>
      <c r="Q44" s="170"/>
      <c r="R44" s="170"/>
      <c r="S44" s="170"/>
      <c r="T44" s="170"/>
      <c r="U44" s="170"/>
      <c r="V44" s="170"/>
      <c r="W44" s="176"/>
      <c r="X44" s="169"/>
      <c r="Y44" s="170"/>
      <c r="AA44" s="125"/>
    </row>
    <row r="45" spans="1:203" ht="15.75" x14ac:dyDescent="0.2">
      <c r="A45" s="128" t="s">
        <v>688</v>
      </c>
      <c r="B45" s="129" t="s">
        <v>696</v>
      </c>
      <c r="C45" s="129"/>
      <c r="D45" s="129"/>
      <c r="E45" s="129"/>
      <c r="F45" s="129"/>
      <c r="G45" s="129"/>
      <c r="H45" s="129"/>
      <c r="I45" s="129"/>
      <c r="J45" s="129"/>
      <c r="K45" s="129"/>
      <c r="L45" s="129"/>
      <c r="M45" s="177"/>
      <c r="N45" s="177"/>
      <c r="O45" s="177"/>
      <c r="P45" s="177"/>
      <c r="Q45" s="177"/>
      <c r="R45" s="177"/>
      <c r="S45" s="177"/>
      <c r="T45" s="177"/>
      <c r="U45" s="177"/>
      <c r="V45" s="177"/>
      <c r="W45" s="178"/>
      <c r="X45" s="179"/>
      <c r="Y45" s="177"/>
      <c r="AA45" s="125"/>
    </row>
    <row r="46" spans="1:203" s="27" customFormat="1" ht="51" x14ac:dyDescent="0.2">
      <c r="A46" s="7">
        <v>1</v>
      </c>
      <c r="B46" s="29" t="s">
        <v>516</v>
      </c>
      <c r="C46" s="31" t="s">
        <v>50</v>
      </c>
      <c r="D46" s="28" t="s">
        <v>81</v>
      </c>
      <c r="E46" s="32">
        <v>1.4</v>
      </c>
      <c r="F46" s="32">
        <v>1</v>
      </c>
      <c r="G46" s="32">
        <v>1.4</v>
      </c>
      <c r="H46" s="28" t="s">
        <v>82</v>
      </c>
      <c r="I46" s="28" t="s">
        <v>193</v>
      </c>
      <c r="J46" s="29" t="s">
        <v>523</v>
      </c>
      <c r="K46" s="14"/>
      <c r="L46" s="7"/>
      <c r="M46" s="7"/>
      <c r="N46" s="74"/>
      <c r="O46" s="74"/>
      <c r="P46" s="74"/>
      <c r="Q46" s="74"/>
      <c r="R46" s="74"/>
      <c r="S46" s="74"/>
      <c r="T46" s="45"/>
      <c r="U46" s="45"/>
      <c r="V46" s="45"/>
      <c r="W46" s="79"/>
      <c r="X46" s="7" t="s">
        <v>668</v>
      </c>
      <c r="Y46" s="45"/>
      <c r="AA46" s="45"/>
    </row>
    <row r="47" spans="1:203" s="27" customFormat="1" ht="51" x14ac:dyDescent="0.2">
      <c r="A47" s="7">
        <v>2</v>
      </c>
      <c r="B47" s="29" t="s">
        <v>517</v>
      </c>
      <c r="C47" s="31" t="s">
        <v>50</v>
      </c>
      <c r="D47" s="28" t="s">
        <v>81</v>
      </c>
      <c r="E47" s="32">
        <v>1.6</v>
      </c>
      <c r="F47" s="32">
        <v>1.6</v>
      </c>
      <c r="G47" s="32">
        <v>1.6</v>
      </c>
      <c r="H47" s="28" t="s">
        <v>82</v>
      </c>
      <c r="I47" s="28" t="s">
        <v>88</v>
      </c>
      <c r="J47" s="29" t="s">
        <v>524</v>
      </c>
      <c r="K47" s="14"/>
      <c r="L47" s="7"/>
      <c r="M47" s="7"/>
      <c r="N47" s="74"/>
      <c r="O47" s="74"/>
      <c r="P47" s="74"/>
      <c r="Q47" s="74"/>
      <c r="R47" s="74"/>
      <c r="S47" s="74"/>
      <c r="T47" s="45"/>
      <c r="U47" s="45"/>
      <c r="V47" s="45"/>
      <c r="W47" s="79"/>
      <c r="X47" s="7" t="s">
        <v>668</v>
      </c>
      <c r="Y47" s="45"/>
      <c r="AA47" s="45"/>
    </row>
    <row r="48" spans="1:203" s="27" customFormat="1" ht="51" x14ac:dyDescent="0.2">
      <c r="A48" s="7">
        <v>3</v>
      </c>
      <c r="B48" s="29" t="s">
        <v>518</v>
      </c>
      <c r="C48" s="31" t="s">
        <v>50</v>
      </c>
      <c r="D48" s="28" t="s">
        <v>81</v>
      </c>
      <c r="E48" s="32">
        <v>0.52</v>
      </c>
      <c r="F48" s="32">
        <v>0.32</v>
      </c>
      <c r="G48" s="32">
        <v>0.32</v>
      </c>
      <c r="H48" s="28" t="s">
        <v>82</v>
      </c>
      <c r="I48" s="28" t="s">
        <v>106</v>
      </c>
      <c r="J48" s="29" t="s">
        <v>525</v>
      </c>
      <c r="K48" s="14"/>
      <c r="L48" s="7"/>
      <c r="M48" s="7"/>
      <c r="N48" s="74"/>
      <c r="O48" s="74"/>
      <c r="P48" s="74"/>
      <c r="Q48" s="74"/>
      <c r="R48" s="74"/>
      <c r="S48" s="74"/>
      <c r="T48" s="45"/>
      <c r="U48" s="45"/>
      <c r="V48" s="45"/>
      <c r="W48" s="79"/>
      <c r="X48" s="7" t="s">
        <v>668</v>
      </c>
      <c r="Y48" s="45"/>
      <c r="AA48" s="45"/>
    </row>
    <row r="49" spans="1:203" s="27" customFormat="1" ht="51" x14ac:dyDescent="0.2">
      <c r="A49" s="7">
        <v>4</v>
      </c>
      <c r="B49" s="29" t="s">
        <v>519</v>
      </c>
      <c r="C49" s="31" t="s">
        <v>50</v>
      </c>
      <c r="D49" s="28" t="s">
        <v>81</v>
      </c>
      <c r="E49" s="32">
        <v>0.98</v>
      </c>
      <c r="F49" s="32">
        <v>0.98</v>
      </c>
      <c r="G49" s="32">
        <v>0.98</v>
      </c>
      <c r="H49" s="28" t="s">
        <v>82</v>
      </c>
      <c r="I49" s="28" t="s">
        <v>219</v>
      </c>
      <c r="J49" s="29" t="s">
        <v>525</v>
      </c>
      <c r="K49" s="14"/>
      <c r="L49" s="7"/>
      <c r="M49" s="7"/>
      <c r="N49" s="74"/>
      <c r="O49" s="74"/>
      <c r="P49" s="74"/>
      <c r="Q49" s="74"/>
      <c r="R49" s="74"/>
      <c r="S49" s="74"/>
      <c r="T49" s="45"/>
      <c r="U49" s="45"/>
      <c r="V49" s="45"/>
      <c r="W49" s="79"/>
      <c r="X49" s="7" t="s">
        <v>668</v>
      </c>
      <c r="Y49" s="45"/>
      <c r="AA49" s="45"/>
    </row>
    <row r="50" spans="1:203" s="27" customFormat="1" ht="51" x14ac:dyDescent="0.2">
      <c r="A50" s="7">
        <v>5</v>
      </c>
      <c r="B50" s="29" t="s">
        <v>520</v>
      </c>
      <c r="C50" s="31" t="s">
        <v>50</v>
      </c>
      <c r="D50" s="28" t="s">
        <v>81</v>
      </c>
      <c r="E50" s="32">
        <v>0.85</v>
      </c>
      <c r="F50" s="32">
        <v>0.7</v>
      </c>
      <c r="G50" s="32">
        <v>0.7</v>
      </c>
      <c r="H50" s="28" t="s">
        <v>82</v>
      </c>
      <c r="I50" s="28" t="s">
        <v>526</v>
      </c>
      <c r="J50" s="29" t="s">
        <v>527</v>
      </c>
      <c r="K50" s="14"/>
      <c r="L50" s="7"/>
      <c r="M50" s="7"/>
      <c r="N50" s="74"/>
      <c r="O50" s="74"/>
      <c r="P50" s="74"/>
      <c r="Q50" s="74"/>
      <c r="R50" s="74"/>
      <c r="S50" s="74"/>
      <c r="T50" s="45"/>
      <c r="U50" s="45"/>
      <c r="V50" s="45"/>
      <c r="W50" s="79"/>
      <c r="X50" s="7" t="s">
        <v>668</v>
      </c>
      <c r="Y50" s="45"/>
      <c r="AA50" s="45"/>
    </row>
    <row r="51" spans="1:203" s="27" customFormat="1" ht="51" x14ac:dyDescent="0.2">
      <c r="A51" s="7">
        <v>6</v>
      </c>
      <c r="B51" s="29" t="s">
        <v>521</v>
      </c>
      <c r="C51" s="31" t="s">
        <v>50</v>
      </c>
      <c r="D51" s="28" t="s">
        <v>81</v>
      </c>
      <c r="E51" s="32">
        <v>0.9</v>
      </c>
      <c r="F51" s="32">
        <v>0.9</v>
      </c>
      <c r="G51" s="32">
        <v>0.9</v>
      </c>
      <c r="H51" s="28" t="s">
        <v>82</v>
      </c>
      <c r="I51" s="28" t="s">
        <v>528</v>
      </c>
      <c r="J51" s="29" t="s">
        <v>527</v>
      </c>
      <c r="K51" s="14"/>
      <c r="L51" s="7"/>
      <c r="M51" s="7"/>
      <c r="N51" s="74"/>
      <c r="O51" s="74"/>
      <c r="P51" s="74"/>
      <c r="Q51" s="74"/>
      <c r="R51" s="74"/>
      <c r="S51" s="74"/>
      <c r="T51" s="45"/>
      <c r="U51" s="45"/>
      <c r="V51" s="45"/>
      <c r="W51" s="79"/>
      <c r="X51" s="7" t="s">
        <v>668</v>
      </c>
      <c r="Y51" s="45"/>
      <c r="AA51" s="45"/>
    </row>
    <row r="52" spans="1:203" s="172" customFormat="1" ht="38.25" x14ac:dyDescent="0.25">
      <c r="A52" s="7">
        <v>7</v>
      </c>
      <c r="B52" s="29" t="s">
        <v>555</v>
      </c>
      <c r="C52" s="31" t="s">
        <v>19</v>
      </c>
      <c r="D52" s="28" t="s">
        <v>556</v>
      </c>
      <c r="E52" s="32">
        <v>0.06</v>
      </c>
      <c r="F52" s="32"/>
      <c r="G52" s="32">
        <v>0</v>
      </c>
      <c r="H52" s="28" t="s">
        <v>82</v>
      </c>
      <c r="I52" s="28" t="s">
        <v>374</v>
      </c>
      <c r="J52" s="29" t="s">
        <v>557</v>
      </c>
      <c r="K52" s="14"/>
      <c r="L52" s="7"/>
      <c r="M52" s="7"/>
      <c r="N52" s="74"/>
      <c r="O52" s="74"/>
      <c r="P52" s="74"/>
      <c r="Q52" s="74"/>
      <c r="R52" s="74"/>
      <c r="S52" s="74"/>
      <c r="T52" s="171"/>
      <c r="U52" s="171"/>
      <c r="V52" s="171"/>
      <c r="W52" s="5" t="s">
        <v>679</v>
      </c>
      <c r="X52" s="7" t="s">
        <v>670</v>
      </c>
      <c r="Y52" s="171"/>
      <c r="AA52" s="171"/>
    </row>
    <row r="53" spans="1:203" ht="25.15" customHeight="1" x14ac:dyDescent="0.2">
      <c r="A53" s="128" t="s">
        <v>689</v>
      </c>
      <c r="B53" s="129" t="s">
        <v>697</v>
      </c>
      <c r="C53" s="129"/>
      <c r="D53" s="129"/>
      <c r="E53" s="129"/>
      <c r="F53" s="129"/>
      <c r="G53" s="129"/>
      <c r="H53" s="129"/>
      <c r="I53" s="129"/>
      <c r="J53" s="129"/>
      <c r="K53" s="129"/>
      <c r="L53" s="129"/>
      <c r="M53" s="177"/>
      <c r="N53" s="177"/>
      <c r="O53" s="177"/>
      <c r="P53" s="177"/>
      <c r="Q53" s="177"/>
      <c r="R53" s="177"/>
      <c r="S53" s="177"/>
      <c r="T53" s="177"/>
      <c r="U53" s="177"/>
      <c r="V53" s="177"/>
      <c r="W53" s="178"/>
      <c r="X53" s="179"/>
      <c r="Y53" s="177"/>
      <c r="AA53" s="125"/>
    </row>
    <row r="54" spans="1:203" ht="76.5" x14ac:dyDescent="0.2">
      <c r="A54" s="7">
        <v>1</v>
      </c>
      <c r="B54" s="12" t="s">
        <v>266</v>
      </c>
      <c r="C54" s="7" t="s">
        <v>31</v>
      </c>
      <c r="D54" s="7" t="s">
        <v>28</v>
      </c>
      <c r="E54" s="7">
        <v>3.6</v>
      </c>
      <c r="F54" s="7"/>
      <c r="G54" s="9">
        <v>0.01</v>
      </c>
      <c r="H54" s="7" t="s">
        <v>22</v>
      </c>
      <c r="I54" s="7" t="s">
        <v>267</v>
      </c>
      <c r="J54" s="12" t="s">
        <v>681</v>
      </c>
      <c r="K54" s="7" t="s">
        <v>269</v>
      </c>
      <c r="L54" s="7"/>
      <c r="M54" s="9">
        <v>3.59</v>
      </c>
      <c r="N54" s="75">
        <v>0.99719999999999998</v>
      </c>
      <c r="O54" s="7"/>
      <c r="P54" s="7"/>
      <c r="Q54" s="7"/>
      <c r="R54" s="7" t="s">
        <v>450</v>
      </c>
      <c r="S54" s="7"/>
      <c r="T54" s="7"/>
      <c r="U54" s="7"/>
      <c r="V54" s="7"/>
      <c r="W54" s="12" t="s">
        <v>473</v>
      </c>
      <c r="X54" s="7" t="s">
        <v>670</v>
      </c>
      <c r="Y54" s="123" t="s">
        <v>666</v>
      </c>
      <c r="Z54" s="1"/>
      <c r="AA54" s="7"/>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row>
    <row r="55" spans="1:203" ht="89.25" x14ac:dyDescent="0.2">
      <c r="A55" s="7">
        <v>2</v>
      </c>
      <c r="B55" s="12" t="s">
        <v>289</v>
      </c>
      <c r="C55" s="7" t="s">
        <v>50</v>
      </c>
      <c r="D55" s="7" t="s">
        <v>81</v>
      </c>
      <c r="E55" s="7">
        <v>1.4</v>
      </c>
      <c r="F55" s="7">
        <v>1.4</v>
      </c>
      <c r="G55" s="7">
        <v>1.4</v>
      </c>
      <c r="H55" s="7" t="s">
        <v>82</v>
      </c>
      <c r="I55" s="7" t="s">
        <v>39</v>
      </c>
      <c r="J55" s="12" t="s">
        <v>290</v>
      </c>
      <c r="K55" s="7" t="s">
        <v>291</v>
      </c>
      <c r="L55" s="7"/>
      <c r="M55" s="7">
        <v>0</v>
      </c>
      <c r="N55" s="7">
        <v>0</v>
      </c>
      <c r="O55" s="7"/>
      <c r="P55" s="7"/>
      <c r="Q55" s="7"/>
      <c r="R55" s="7" t="s">
        <v>450</v>
      </c>
      <c r="S55" s="7"/>
      <c r="T55" s="7"/>
      <c r="U55" s="7"/>
      <c r="V55" s="7"/>
      <c r="W55" s="7" t="s">
        <v>461</v>
      </c>
      <c r="X55" s="7" t="s">
        <v>670</v>
      </c>
      <c r="Y55" s="123" t="s">
        <v>666</v>
      </c>
      <c r="Z55" s="16"/>
      <c r="AA55" s="25"/>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row>
    <row r="56" spans="1:203" ht="89.25" x14ac:dyDescent="0.2">
      <c r="A56" s="7">
        <v>3</v>
      </c>
      <c r="B56" s="12" t="s">
        <v>292</v>
      </c>
      <c r="C56" s="7" t="s">
        <v>50</v>
      </c>
      <c r="D56" s="7" t="s">
        <v>81</v>
      </c>
      <c r="E56" s="7">
        <v>0.92</v>
      </c>
      <c r="F56" s="7">
        <v>0.92</v>
      </c>
      <c r="G56" s="7">
        <v>0.92</v>
      </c>
      <c r="H56" s="7" t="s">
        <v>82</v>
      </c>
      <c r="I56" s="7" t="s">
        <v>54</v>
      </c>
      <c r="J56" s="12" t="s">
        <v>293</v>
      </c>
      <c r="K56" s="7" t="s">
        <v>291</v>
      </c>
      <c r="L56" s="7"/>
      <c r="M56" s="7">
        <v>0</v>
      </c>
      <c r="N56" s="7">
        <v>0</v>
      </c>
      <c r="O56" s="7"/>
      <c r="P56" s="7"/>
      <c r="Q56" s="7"/>
      <c r="R56" s="7" t="s">
        <v>450</v>
      </c>
      <c r="S56" s="7"/>
      <c r="T56" s="7"/>
      <c r="U56" s="7"/>
      <c r="V56" s="7"/>
      <c r="W56" s="7" t="s">
        <v>461</v>
      </c>
      <c r="X56" s="7" t="s">
        <v>670</v>
      </c>
      <c r="Y56" s="123" t="s">
        <v>666</v>
      </c>
      <c r="Z56" s="16"/>
      <c r="AA56" s="25"/>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row>
    <row r="57" spans="1:203" ht="38.25" x14ac:dyDescent="0.2">
      <c r="A57" s="7">
        <v>4</v>
      </c>
      <c r="B57" s="12" t="s">
        <v>294</v>
      </c>
      <c r="C57" s="7" t="s">
        <v>96</v>
      </c>
      <c r="D57" s="7" t="s">
        <v>28</v>
      </c>
      <c r="E57" s="7">
        <v>0.7</v>
      </c>
      <c r="F57" s="7">
        <v>0</v>
      </c>
      <c r="G57" s="9">
        <v>0.7</v>
      </c>
      <c r="H57" s="7" t="s">
        <v>22</v>
      </c>
      <c r="I57" s="7" t="s">
        <v>23</v>
      </c>
      <c r="J57" s="12" t="s">
        <v>295</v>
      </c>
      <c r="K57" s="7"/>
      <c r="L57" s="7"/>
      <c r="M57" s="7">
        <v>0</v>
      </c>
      <c r="N57" s="7">
        <v>0</v>
      </c>
      <c r="O57" s="7"/>
      <c r="P57" s="7"/>
      <c r="Q57" s="7"/>
      <c r="R57" s="7" t="s">
        <v>450</v>
      </c>
      <c r="S57" s="123"/>
      <c r="T57" s="123"/>
      <c r="U57" s="123"/>
      <c r="V57" s="123"/>
      <c r="W57" s="7" t="s">
        <v>461</v>
      </c>
      <c r="X57" s="7" t="s">
        <v>670</v>
      </c>
      <c r="Y57" s="123" t="s">
        <v>666</v>
      </c>
      <c r="Z57" s="141"/>
      <c r="AA57" s="122"/>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1"/>
      <c r="EC57" s="141"/>
      <c r="ED57" s="141"/>
      <c r="EE57" s="141"/>
      <c r="EF57" s="141"/>
      <c r="EG57" s="141"/>
      <c r="EH57" s="141"/>
      <c r="EI57" s="141"/>
      <c r="EJ57" s="141"/>
      <c r="EK57" s="141"/>
      <c r="EL57" s="141"/>
      <c r="EM57" s="141"/>
      <c r="EN57" s="141"/>
      <c r="EO57" s="141"/>
      <c r="EP57" s="141"/>
      <c r="EQ57" s="141"/>
      <c r="ER57" s="141"/>
      <c r="ES57" s="141"/>
      <c r="ET57" s="141"/>
      <c r="EU57" s="141"/>
      <c r="EV57" s="141"/>
      <c r="EW57" s="141"/>
      <c r="EX57" s="141"/>
      <c r="EY57" s="141"/>
      <c r="EZ57" s="141"/>
      <c r="FA57" s="141"/>
      <c r="FB57" s="141"/>
      <c r="FC57" s="141"/>
      <c r="FD57" s="141"/>
      <c r="FE57" s="141"/>
      <c r="FF57" s="141"/>
      <c r="FG57" s="141"/>
      <c r="FH57" s="141"/>
      <c r="FI57" s="141"/>
      <c r="FJ57" s="141"/>
      <c r="FK57" s="141"/>
      <c r="FL57" s="141"/>
      <c r="FM57" s="141"/>
      <c r="FN57" s="141"/>
      <c r="FO57" s="141"/>
      <c r="FP57" s="141"/>
      <c r="FQ57" s="141"/>
      <c r="FR57" s="141"/>
      <c r="FS57" s="141"/>
      <c r="FT57" s="141"/>
      <c r="FU57" s="141"/>
      <c r="FV57" s="141"/>
      <c r="FW57" s="141"/>
      <c r="FX57" s="141"/>
      <c r="FY57" s="141"/>
      <c r="FZ57" s="141"/>
      <c r="GA57" s="141"/>
      <c r="GB57" s="141"/>
      <c r="GC57" s="141"/>
      <c r="GD57" s="141"/>
      <c r="GE57" s="141"/>
      <c r="GF57" s="141"/>
      <c r="GG57" s="141"/>
      <c r="GH57" s="141"/>
      <c r="GI57" s="141"/>
      <c r="GJ57" s="141"/>
      <c r="GK57" s="141"/>
      <c r="GL57" s="141"/>
      <c r="GM57" s="141"/>
      <c r="GN57" s="141"/>
      <c r="GO57" s="141"/>
      <c r="GP57" s="141"/>
      <c r="GQ57" s="141"/>
      <c r="GR57" s="141"/>
      <c r="GS57" s="141"/>
      <c r="GT57" s="141"/>
      <c r="GU57" s="141"/>
    </row>
    <row r="58" spans="1:203" ht="15.75" x14ac:dyDescent="0.2">
      <c r="A58" s="128" t="s">
        <v>698</v>
      </c>
      <c r="B58" s="129" t="s">
        <v>699</v>
      </c>
      <c r="C58" s="129"/>
      <c r="D58" s="129"/>
      <c r="E58" s="129"/>
      <c r="F58" s="129"/>
      <c r="G58" s="129"/>
      <c r="H58" s="129"/>
      <c r="I58" s="129"/>
      <c r="J58" s="129"/>
      <c r="K58" s="129"/>
      <c r="L58" s="129"/>
      <c r="M58" s="177"/>
      <c r="N58" s="177"/>
      <c r="O58" s="177"/>
      <c r="P58" s="177"/>
      <c r="Q58" s="177"/>
      <c r="R58" s="177"/>
      <c r="S58" s="177"/>
      <c r="T58" s="177"/>
      <c r="U58" s="177"/>
      <c r="V58" s="177"/>
      <c r="W58" s="178"/>
      <c r="X58" s="179"/>
      <c r="Y58" s="177"/>
      <c r="AA58" s="125"/>
    </row>
    <row r="59" spans="1:203" s="27" customFormat="1" ht="38.25" x14ac:dyDescent="0.2">
      <c r="A59" s="7">
        <v>1</v>
      </c>
      <c r="B59" s="29" t="s">
        <v>522</v>
      </c>
      <c r="C59" s="31" t="s">
        <v>50</v>
      </c>
      <c r="D59" s="28" t="s">
        <v>81</v>
      </c>
      <c r="E59" s="32">
        <v>0.7</v>
      </c>
      <c r="F59" s="32">
        <v>0</v>
      </c>
      <c r="G59" s="32">
        <v>0.7</v>
      </c>
      <c r="H59" s="28" t="s">
        <v>82</v>
      </c>
      <c r="I59" s="28" t="s">
        <v>51</v>
      </c>
      <c r="J59" s="29" t="s">
        <v>529</v>
      </c>
      <c r="K59" s="14"/>
      <c r="L59" s="7"/>
      <c r="M59" s="7"/>
      <c r="N59" s="74"/>
      <c r="O59" s="74"/>
      <c r="P59" s="74"/>
      <c r="Q59" s="74"/>
      <c r="R59" s="74"/>
      <c r="S59" s="74"/>
      <c r="T59" s="45"/>
      <c r="U59" s="45"/>
      <c r="V59" s="45"/>
      <c r="W59" s="79"/>
      <c r="X59" s="5" t="s">
        <v>669</v>
      </c>
      <c r="Y59" s="45"/>
      <c r="AA59" s="45"/>
    </row>
  </sheetData>
  <mergeCells count="25">
    <mergeCell ref="AA4:AA6"/>
    <mergeCell ref="F5:G5"/>
    <mergeCell ref="H5:H6"/>
    <mergeCell ref="I5:I6"/>
    <mergeCell ref="M5:N5"/>
    <mergeCell ref="O5:O6"/>
    <mergeCell ref="P5:Q5"/>
    <mergeCell ref="R5:S5"/>
    <mergeCell ref="T5:V5"/>
    <mergeCell ref="K4:K6"/>
    <mergeCell ref="L4:L6"/>
    <mergeCell ref="M4:V4"/>
    <mergeCell ref="W4:W6"/>
    <mergeCell ref="X4:X6"/>
    <mergeCell ref="Y4:Y6"/>
    <mergeCell ref="A2:V2"/>
    <mergeCell ref="A3:V3"/>
    <mergeCell ref="A4:A6"/>
    <mergeCell ref="B4:B6"/>
    <mergeCell ref="C4:C6"/>
    <mergeCell ref="D4:D6"/>
    <mergeCell ref="E4:E6"/>
    <mergeCell ref="F4:G4"/>
    <mergeCell ref="H4:I4"/>
    <mergeCell ref="J4:J6"/>
  </mergeCells>
  <printOptions horizontalCentered="1"/>
  <pageMargins left="0.45" right="0.45" top="0.5" bottom="0.5" header="0.3" footer="0.3"/>
  <pageSetup paperSize="9" scale="70" orientation="landscape" horizontalDpi="300" verticalDpi="0"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66"/>
  <sheetViews>
    <sheetView topLeftCell="A34" workbookViewId="0">
      <selection activeCell="J82" sqref="J82"/>
    </sheetView>
  </sheetViews>
  <sheetFormatPr defaultColWidth="8.85546875" defaultRowHeight="12.75" x14ac:dyDescent="0.2"/>
  <cols>
    <col min="1" max="1" width="5.140625" style="143" bestFit="1" customWidth="1"/>
    <col min="2" max="2" width="27.28515625" style="143" customWidth="1"/>
    <col min="3" max="3" width="7.85546875" style="143" customWidth="1"/>
    <col min="4" max="4" width="17" style="143" customWidth="1"/>
    <col min="5" max="5" width="6.7109375" style="143" customWidth="1"/>
    <col min="6" max="6" width="7.140625" style="143" bestFit="1" customWidth="1"/>
    <col min="7" max="7" width="8" style="143" customWidth="1"/>
    <col min="8" max="8" width="8" style="143" hidden="1" customWidth="1"/>
    <col min="9" max="9" width="18" style="143" customWidth="1"/>
    <col min="10" max="10" width="43.7109375" style="143" customWidth="1"/>
    <col min="11" max="11" width="8.42578125" style="143" customWidth="1"/>
    <col min="12" max="12" width="7.28515625" style="143" hidden="1" customWidth="1"/>
    <col min="13" max="13" width="7.7109375" style="143" customWidth="1"/>
    <col min="14" max="14" width="7.28515625" style="143" customWidth="1"/>
    <col min="15" max="21" width="9.42578125" style="143" hidden="1" customWidth="1"/>
    <col min="22" max="22" width="11.85546875" style="143" hidden="1" customWidth="1"/>
    <col min="23" max="23" width="18.28515625" style="144" customWidth="1"/>
    <col min="24" max="24" width="8.7109375" style="162" customWidth="1"/>
    <col min="25" max="25" width="7.5703125" style="143" customWidth="1"/>
    <col min="26" max="26" width="40.5703125" style="143" customWidth="1"/>
    <col min="27" max="27" width="12" style="143" customWidth="1"/>
    <col min="28" max="16384" width="8.85546875" style="143"/>
  </cols>
  <sheetData>
    <row r="1" spans="1:203" x14ac:dyDescent="0.2">
      <c r="A1" s="58"/>
      <c r="B1" s="1"/>
      <c r="C1" s="58"/>
      <c r="D1" s="1"/>
      <c r="E1" s="1"/>
      <c r="F1" s="1"/>
      <c r="G1" s="1"/>
      <c r="H1" s="1"/>
      <c r="I1" s="1"/>
      <c r="J1" s="1"/>
      <c r="K1" s="1"/>
      <c r="L1" s="1"/>
      <c r="M1" s="141"/>
      <c r="N1" s="141"/>
      <c r="O1" s="141"/>
      <c r="P1" s="141"/>
      <c r="Q1" s="141"/>
      <c r="R1" s="141"/>
      <c r="S1" s="141"/>
      <c r="T1" s="141"/>
      <c r="U1" s="141"/>
      <c r="V1" s="141"/>
      <c r="W1" s="142"/>
      <c r="X1" s="16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row>
    <row r="2" spans="1:203" x14ac:dyDescent="0.2">
      <c r="A2" s="249" t="s">
        <v>652</v>
      </c>
      <c r="B2" s="249"/>
      <c r="C2" s="249"/>
      <c r="D2" s="249"/>
      <c r="E2" s="249"/>
      <c r="F2" s="249"/>
      <c r="G2" s="249"/>
      <c r="H2" s="249"/>
      <c r="I2" s="249"/>
      <c r="J2" s="249"/>
      <c r="K2" s="249"/>
      <c r="L2" s="249"/>
      <c r="M2" s="249"/>
      <c r="N2" s="249"/>
      <c r="O2" s="249"/>
      <c r="P2" s="249"/>
      <c r="Q2" s="249"/>
      <c r="R2" s="249"/>
      <c r="S2" s="249"/>
      <c r="T2" s="249"/>
      <c r="U2" s="249"/>
      <c r="V2" s="249"/>
      <c r="W2" s="142"/>
      <c r="X2" s="16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row>
    <row r="3" spans="1:203" x14ac:dyDescent="0.2">
      <c r="A3" s="271" t="s">
        <v>447</v>
      </c>
      <c r="B3" s="271"/>
      <c r="C3" s="271"/>
      <c r="D3" s="271"/>
      <c r="E3" s="271"/>
      <c r="F3" s="271"/>
      <c r="G3" s="271"/>
      <c r="H3" s="271"/>
      <c r="I3" s="271"/>
      <c r="J3" s="271"/>
      <c r="K3" s="271"/>
      <c r="L3" s="271"/>
      <c r="M3" s="271"/>
      <c r="N3" s="271"/>
      <c r="O3" s="271"/>
      <c r="P3" s="271"/>
      <c r="Q3" s="271"/>
      <c r="R3" s="271"/>
      <c r="S3" s="271"/>
      <c r="T3" s="271"/>
      <c r="U3" s="271"/>
      <c r="V3" s="271"/>
      <c r="W3" s="142"/>
      <c r="X3" s="16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row>
    <row r="4" spans="1:203" s="46" customFormat="1" x14ac:dyDescent="0.25">
      <c r="A4" s="248" t="s">
        <v>1</v>
      </c>
      <c r="B4" s="248" t="s">
        <v>2</v>
      </c>
      <c r="C4" s="248" t="s">
        <v>422</v>
      </c>
      <c r="D4" s="248" t="s">
        <v>423</v>
      </c>
      <c r="E4" s="248" t="s">
        <v>3</v>
      </c>
      <c r="F4" s="248" t="s">
        <v>4</v>
      </c>
      <c r="G4" s="248"/>
      <c r="H4" s="248" t="s">
        <v>5</v>
      </c>
      <c r="I4" s="248"/>
      <c r="J4" s="248" t="s">
        <v>6</v>
      </c>
      <c r="K4" s="248" t="s">
        <v>7</v>
      </c>
      <c r="L4" s="248" t="s">
        <v>654</v>
      </c>
      <c r="M4" s="252" t="s">
        <v>425</v>
      </c>
      <c r="N4" s="252"/>
      <c r="O4" s="252"/>
      <c r="P4" s="252"/>
      <c r="Q4" s="252"/>
      <c r="R4" s="252"/>
      <c r="S4" s="252"/>
      <c r="T4" s="252"/>
      <c r="U4" s="252"/>
      <c r="V4" s="252"/>
      <c r="W4" s="248" t="s">
        <v>672</v>
      </c>
      <c r="X4" s="248" t="s">
        <v>671</v>
      </c>
      <c r="Y4" s="252" t="s">
        <v>7</v>
      </c>
      <c r="AA4" s="250" t="s">
        <v>673</v>
      </c>
    </row>
    <row r="5" spans="1:203" s="46" customFormat="1" x14ac:dyDescent="0.25">
      <c r="A5" s="248"/>
      <c r="B5" s="248"/>
      <c r="C5" s="248"/>
      <c r="D5" s="248"/>
      <c r="E5" s="248"/>
      <c r="F5" s="248" t="s">
        <v>426</v>
      </c>
      <c r="G5" s="248"/>
      <c r="H5" s="248" t="s">
        <v>10</v>
      </c>
      <c r="I5" s="248" t="s">
        <v>11</v>
      </c>
      <c r="J5" s="248"/>
      <c r="K5" s="248"/>
      <c r="L5" s="248"/>
      <c r="M5" s="248" t="s">
        <v>427</v>
      </c>
      <c r="N5" s="248"/>
      <c r="O5" s="248" t="s">
        <v>455</v>
      </c>
      <c r="P5" s="248" t="s">
        <v>428</v>
      </c>
      <c r="Q5" s="248"/>
      <c r="R5" s="248" t="s">
        <v>429</v>
      </c>
      <c r="S5" s="248"/>
      <c r="T5" s="248" t="s">
        <v>7</v>
      </c>
      <c r="U5" s="248"/>
      <c r="V5" s="248"/>
      <c r="W5" s="248"/>
      <c r="X5" s="248"/>
      <c r="Y5" s="252"/>
      <c r="AA5" s="256" t="s">
        <v>673</v>
      </c>
    </row>
    <row r="6" spans="1:203" s="46" customFormat="1" ht="76.5" x14ac:dyDescent="0.25">
      <c r="A6" s="248"/>
      <c r="B6" s="248"/>
      <c r="C6" s="248"/>
      <c r="D6" s="248"/>
      <c r="E6" s="248"/>
      <c r="F6" s="164" t="s">
        <v>430</v>
      </c>
      <c r="G6" s="164" t="s">
        <v>9</v>
      </c>
      <c r="H6" s="248"/>
      <c r="I6" s="248"/>
      <c r="J6" s="248"/>
      <c r="K6" s="248"/>
      <c r="L6" s="248"/>
      <c r="M6" s="164" t="s">
        <v>3</v>
      </c>
      <c r="N6" s="164" t="s">
        <v>431</v>
      </c>
      <c r="O6" s="248"/>
      <c r="P6" s="164" t="s">
        <v>432</v>
      </c>
      <c r="Q6" s="47" t="s">
        <v>433</v>
      </c>
      <c r="R6" s="164" t="s">
        <v>448</v>
      </c>
      <c r="S6" s="164" t="s">
        <v>434</v>
      </c>
      <c r="T6" s="164" t="s">
        <v>449</v>
      </c>
      <c r="U6" s="164" t="s">
        <v>435</v>
      </c>
      <c r="V6" s="164" t="s">
        <v>436</v>
      </c>
      <c r="W6" s="248"/>
      <c r="X6" s="248"/>
      <c r="Y6" s="252"/>
      <c r="AA6" s="251"/>
    </row>
    <row r="7" spans="1:203" ht="21.6" customHeight="1" x14ac:dyDescent="0.2">
      <c r="A7" s="128" t="s">
        <v>12</v>
      </c>
      <c r="B7" s="129" t="s">
        <v>709</v>
      </c>
      <c r="C7" s="129"/>
      <c r="D7" s="129"/>
      <c r="E7" s="129"/>
      <c r="F7" s="129"/>
      <c r="G7" s="129"/>
      <c r="H7" s="129"/>
      <c r="I7" s="129"/>
      <c r="J7" s="129"/>
      <c r="K7" s="129"/>
      <c r="L7" s="129"/>
      <c r="M7" s="177"/>
      <c r="N7" s="177"/>
      <c r="O7" s="177"/>
      <c r="P7" s="177"/>
      <c r="Q7" s="177"/>
      <c r="R7" s="177"/>
      <c r="S7" s="177"/>
      <c r="T7" s="177"/>
      <c r="U7" s="177"/>
      <c r="V7" s="177"/>
      <c r="W7" s="178"/>
      <c r="X7" s="179"/>
      <c r="Y7" s="177"/>
      <c r="AA7" s="125"/>
    </row>
    <row r="8" spans="1:203" ht="63.75" x14ac:dyDescent="0.2">
      <c r="A8" s="7">
        <v>1</v>
      </c>
      <c r="B8" s="8" t="s">
        <v>702</v>
      </c>
      <c r="C8" s="7" t="s">
        <v>19</v>
      </c>
      <c r="D8" s="7" t="s">
        <v>20</v>
      </c>
      <c r="E8" s="7" t="s">
        <v>21</v>
      </c>
      <c r="F8" s="7">
        <v>0.49</v>
      </c>
      <c r="G8" s="9">
        <v>0.49</v>
      </c>
      <c r="H8" s="7" t="s">
        <v>22</v>
      </c>
      <c r="I8" s="7" t="s">
        <v>23</v>
      </c>
      <c r="J8" s="10" t="s">
        <v>700</v>
      </c>
      <c r="K8" s="11" t="s">
        <v>25</v>
      </c>
      <c r="L8" s="11" t="s">
        <v>26</v>
      </c>
      <c r="M8" s="7">
        <v>0.38</v>
      </c>
      <c r="N8" s="9">
        <v>77.551020408163268</v>
      </c>
      <c r="O8" s="7"/>
      <c r="P8" s="7"/>
      <c r="Q8" s="7"/>
      <c r="R8" s="7" t="s">
        <v>450</v>
      </c>
      <c r="S8" s="7"/>
      <c r="T8" s="7"/>
      <c r="U8" s="7" t="s">
        <v>481</v>
      </c>
      <c r="V8" s="7"/>
      <c r="W8" s="12" t="s">
        <v>701</v>
      </c>
      <c r="X8" s="7" t="s">
        <v>668</v>
      </c>
      <c r="Y8" s="7"/>
      <c r="Z8" s="1"/>
      <c r="AA8" s="7" t="s">
        <v>675</v>
      </c>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row>
    <row r="9" spans="1:203" ht="76.5" x14ac:dyDescent="0.2">
      <c r="A9" s="7">
        <v>2</v>
      </c>
      <c r="B9" s="12" t="s">
        <v>590</v>
      </c>
      <c r="C9" s="7" t="s">
        <v>19</v>
      </c>
      <c r="D9" s="7" t="s">
        <v>38</v>
      </c>
      <c r="E9" s="13">
        <v>5</v>
      </c>
      <c r="F9" s="13">
        <v>3.3</v>
      </c>
      <c r="G9" s="9">
        <v>3.3</v>
      </c>
      <c r="H9" s="7" t="s">
        <v>22</v>
      </c>
      <c r="I9" s="7" t="s">
        <v>39</v>
      </c>
      <c r="J9" s="12" t="s">
        <v>40</v>
      </c>
      <c r="K9" s="11" t="s">
        <v>25</v>
      </c>
      <c r="L9" s="11" t="s">
        <v>26</v>
      </c>
      <c r="M9" s="7">
        <v>1.7</v>
      </c>
      <c r="N9" s="7">
        <v>34</v>
      </c>
      <c r="O9" s="7"/>
      <c r="P9" s="7"/>
      <c r="Q9" s="7"/>
      <c r="R9" s="7" t="s">
        <v>450</v>
      </c>
      <c r="S9" s="7"/>
      <c r="T9" s="7"/>
      <c r="U9" s="7"/>
      <c r="V9" s="7"/>
      <c r="W9" s="12"/>
      <c r="X9" s="7" t="s">
        <v>668</v>
      </c>
      <c r="Y9" s="7"/>
      <c r="Z9" s="1"/>
      <c r="AA9" s="7"/>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row>
    <row r="10" spans="1:203" ht="89.25" x14ac:dyDescent="0.2">
      <c r="A10" s="7">
        <v>3</v>
      </c>
      <c r="B10" s="12" t="s">
        <v>704</v>
      </c>
      <c r="C10" s="7" t="s">
        <v>19</v>
      </c>
      <c r="D10" s="7" t="s">
        <v>38</v>
      </c>
      <c r="E10" s="13">
        <v>0.7</v>
      </c>
      <c r="F10" s="13">
        <v>0.7</v>
      </c>
      <c r="G10" s="9">
        <v>0.7</v>
      </c>
      <c r="H10" s="7" t="s">
        <v>22</v>
      </c>
      <c r="I10" s="7" t="s">
        <v>42</v>
      </c>
      <c r="J10" s="12" t="s">
        <v>43</v>
      </c>
      <c r="K10" s="11" t="s">
        <v>25</v>
      </c>
      <c r="L10" s="11" t="s">
        <v>26</v>
      </c>
      <c r="M10" s="7">
        <v>0</v>
      </c>
      <c r="N10" s="7">
        <v>0</v>
      </c>
      <c r="O10" s="7"/>
      <c r="P10" s="7"/>
      <c r="Q10" s="7"/>
      <c r="R10" s="7" t="s">
        <v>450</v>
      </c>
      <c r="S10" s="7"/>
      <c r="T10" s="7"/>
      <c r="U10" s="7" t="s">
        <v>481</v>
      </c>
      <c r="V10" s="7"/>
      <c r="W10" s="12" t="s">
        <v>703</v>
      </c>
      <c r="X10" s="7" t="s">
        <v>668</v>
      </c>
      <c r="Y10" s="7"/>
      <c r="Z10" s="1"/>
      <c r="AA10" s="7"/>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row>
    <row r="11" spans="1:203" ht="51" x14ac:dyDescent="0.2">
      <c r="A11" s="7">
        <v>4</v>
      </c>
      <c r="B11" s="12" t="s">
        <v>484</v>
      </c>
      <c r="C11" s="7" t="s">
        <v>19</v>
      </c>
      <c r="D11" s="7" t="s">
        <v>38</v>
      </c>
      <c r="E11" s="13">
        <v>0.77</v>
      </c>
      <c r="F11" s="13">
        <v>0.4</v>
      </c>
      <c r="G11" s="9">
        <v>0.77</v>
      </c>
      <c r="H11" s="7" t="s">
        <v>22</v>
      </c>
      <c r="I11" s="7" t="s">
        <v>39</v>
      </c>
      <c r="J11" s="12" t="s">
        <v>599</v>
      </c>
      <c r="K11" s="11" t="s">
        <v>25</v>
      </c>
      <c r="L11" s="11" t="s">
        <v>26</v>
      </c>
      <c r="M11" s="7">
        <v>0</v>
      </c>
      <c r="N11" s="7">
        <v>0</v>
      </c>
      <c r="O11" s="7"/>
      <c r="P11" s="7"/>
      <c r="Q11" s="7"/>
      <c r="R11" s="7" t="s">
        <v>450</v>
      </c>
      <c r="S11" s="7"/>
      <c r="T11" s="7"/>
      <c r="U11" s="7"/>
      <c r="V11" s="7" t="s">
        <v>485</v>
      </c>
      <c r="W11" s="12" t="s">
        <v>486</v>
      </c>
      <c r="X11" s="7" t="s">
        <v>668</v>
      </c>
      <c r="Y11" s="7"/>
      <c r="Z11" s="1"/>
      <c r="AA11" s="7"/>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row>
    <row r="12" spans="1:203" ht="63.75" x14ac:dyDescent="0.2">
      <c r="A12" s="7">
        <v>5</v>
      </c>
      <c r="B12" s="12" t="s">
        <v>67</v>
      </c>
      <c r="C12" s="7" t="s">
        <v>19</v>
      </c>
      <c r="D12" s="7" t="s">
        <v>38</v>
      </c>
      <c r="E12" s="13">
        <v>1.7</v>
      </c>
      <c r="F12" s="13">
        <v>1.4</v>
      </c>
      <c r="G12" s="9">
        <v>1.7</v>
      </c>
      <c r="H12" s="7" t="s">
        <v>22</v>
      </c>
      <c r="I12" s="7" t="s">
        <v>23</v>
      </c>
      <c r="J12" s="12" t="s">
        <v>68</v>
      </c>
      <c r="K12" s="11" t="s">
        <v>25</v>
      </c>
      <c r="L12" s="11" t="s">
        <v>26</v>
      </c>
      <c r="M12" s="7">
        <v>0.59</v>
      </c>
      <c r="N12" s="9">
        <v>34.705882352941174</v>
      </c>
      <c r="O12" s="7"/>
      <c r="P12" s="7"/>
      <c r="Q12" s="7"/>
      <c r="R12" s="7" t="s">
        <v>450</v>
      </c>
      <c r="S12" s="7"/>
      <c r="T12" s="7"/>
      <c r="U12" s="7" t="s">
        <v>481</v>
      </c>
      <c r="V12" s="7"/>
      <c r="W12" s="12"/>
      <c r="X12" s="7" t="s">
        <v>668</v>
      </c>
      <c r="Y12" s="7"/>
      <c r="Z12" s="1"/>
      <c r="AA12" s="7"/>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row>
    <row r="13" spans="1:203" ht="63.75" x14ac:dyDescent="0.2">
      <c r="A13" s="7">
        <v>6</v>
      </c>
      <c r="B13" s="12" t="s">
        <v>69</v>
      </c>
      <c r="C13" s="7" t="s">
        <v>19</v>
      </c>
      <c r="D13" s="7" t="s">
        <v>38</v>
      </c>
      <c r="E13" s="13">
        <v>4.9000000000000004</v>
      </c>
      <c r="F13" s="13">
        <v>4.5</v>
      </c>
      <c r="G13" s="9">
        <v>4.9000000000000004</v>
      </c>
      <c r="H13" s="7" t="s">
        <v>22</v>
      </c>
      <c r="I13" s="7" t="s">
        <v>23</v>
      </c>
      <c r="J13" s="12" t="s">
        <v>70</v>
      </c>
      <c r="K13" s="11" t="s">
        <v>25</v>
      </c>
      <c r="L13" s="11" t="s">
        <v>26</v>
      </c>
      <c r="M13" s="7">
        <v>0</v>
      </c>
      <c r="N13" s="7">
        <v>0</v>
      </c>
      <c r="O13" s="7"/>
      <c r="P13" s="7"/>
      <c r="Q13" s="7"/>
      <c r="R13" s="7" t="s">
        <v>450</v>
      </c>
      <c r="S13" s="7"/>
      <c r="T13" s="7"/>
      <c r="U13" s="7" t="s">
        <v>481</v>
      </c>
      <c r="V13" s="7"/>
      <c r="W13" s="12"/>
      <c r="X13" s="7" t="s">
        <v>668</v>
      </c>
      <c r="Y13" s="7"/>
      <c r="Z13" s="1"/>
      <c r="AA13" s="7"/>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row>
    <row r="14" spans="1:203" ht="63.75" x14ac:dyDescent="0.2">
      <c r="A14" s="7">
        <v>7</v>
      </c>
      <c r="B14" s="12" t="s">
        <v>119</v>
      </c>
      <c r="C14" s="7" t="s">
        <v>19</v>
      </c>
      <c r="D14" s="7" t="s">
        <v>20</v>
      </c>
      <c r="E14" s="7">
        <v>4.54</v>
      </c>
      <c r="F14" s="7">
        <v>0.11</v>
      </c>
      <c r="G14" s="7">
        <v>0.11</v>
      </c>
      <c r="H14" s="7" t="s">
        <v>82</v>
      </c>
      <c r="I14" s="7" t="s">
        <v>32</v>
      </c>
      <c r="J14" s="12" t="s">
        <v>120</v>
      </c>
      <c r="K14" s="7" t="s">
        <v>25</v>
      </c>
      <c r="L14" s="7" t="s">
        <v>26</v>
      </c>
      <c r="M14" s="7">
        <v>4.43</v>
      </c>
      <c r="N14" s="7">
        <v>97.71</v>
      </c>
      <c r="O14" s="7"/>
      <c r="P14" s="7"/>
      <c r="Q14" s="7"/>
      <c r="R14" s="7" t="s">
        <v>450</v>
      </c>
      <c r="S14" s="7"/>
      <c r="T14" s="7"/>
      <c r="U14" s="7" t="s">
        <v>488</v>
      </c>
      <c r="V14" s="7"/>
      <c r="W14" s="7" t="s">
        <v>596</v>
      </c>
      <c r="X14" s="7" t="s">
        <v>668</v>
      </c>
      <c r="Y14" s="25"/>
      <c r="Z14" s="16"/>
      <c r="AA14" s="25"/>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row>
    <row r="15" spans="1:203" ht="51" x14ac:dyDescent="0.2">
      <c r="A15" s="7">
        <v>8</v>
      </c>
      <c r="B15" s="12" t="s">
        <v>123</v>
      </c>
      <c r="C15" s="7" t="s">
        <v>19</v>
      </c>
      <c r="D15" s="7" t="s">
        <v>20</v>
      </c>
      <c r="E15" s="7">
        <v>0.7</v>
      </c>
      <c r="F15" s="7">
        <v>0.2</v>
      </c>
      <c r="G15" s="7">
        <v>0.7</v>
      </c>
      <c r="H15" s="7" t="s">
        <v>82</v>
      </c>
      <c r="I15" s="7" t="s">
        <v>32</v>
      </c>
      <c r="J15" s="12" t="s">
        <v>124</v>
      </c>
      <c r="K15" s="7" t="s">
        <v>25</v>
      </c>
      <c r="L15" s="7" t="s">
        <v>26</v>
      </c>
      <c r="M15" s="92">
        <v>0.23130000000000001</v>
      </c>
      <c r="N15" s="7">
        <v>33.042857142857144</v>
      </c>
      <c r="O15" s="7"/>
      <c r="P15" s="7"/>
      <c r="Q15" s="7"/>
      <c r="R15" s="7" t="s">
        <v>450</v>
      </c>
      <c r="S15" s="7"/>
      <c r="T15" s="7"/>
      <c r="U15" s="7"/>
      <c r="V15" s="7"/>
      <c r="W15" s="7"/>
      <c r="X15" s="7" t="s">
        <v>668</v>
      </c>
      <c r="Y15" s="25"/>
      <c r="Z15" s="16"/>
      <c r="AA15" s="25"/>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row>
    <row r="16" spans="1:203" ht="51" x14ac:dyDescent="0.2">
      <c r="A16" s="7">
        <v>9</v>
      </c>
      <c r="B16" s="12" t="s">
        <v>125</v>
      </c>
      <c r="C16" s="7" t="s">
        <v>19</v>
      </c>
      <c r="D16" s="7" t="s">
        <v>20</v>
      </c>
      <c r="E16" s="7">
        <v>5</v>
      </c>
      <c r="F16" s="7">
        <v>1.1000000000000001</v>
      </c>
      <c r="G16" s="13">
        <v>1.1000000000000001</v>
      </c>
      <c r="H16" s="7" t="s">
        <v>82</v>
      </c>
      <c r="I16" s="7" t="s">
        <v>39</v>
      </c>
      <c r="J16" s="12" t="s">
        <v>126</v>
      </c>
      <c r="K16" s="7" t="s">
        <v>25</v>
      </c>
      <c r="L16" s="7" t="s">
        <v>26</v>
      </c>
      <c r="M16" s="92">
        <v>3.9</v>
      </c>
      <c r="N16" s="7">
        <v>78</v>
      </c>
      <c r="O16" s="7"/>
      <c r="P16" s="7"/>
      <c r="Q16" s="7"/>
      <c r="R16" s="7" t="s">
        <v>450</v>
      </c>
      <c r="S16" s="7"/>
      <c r="T16" s="7"/>
      <c r="U16" s="7"/>
      <c r="V16" s="7"/>
      <c r="W16" s="76"/>
      <c r="X16" s="7" t="s">
        <v>668</v>
      </c>
      <c r="Y16" s="25"/>
      <c r="Z16" s="16"/>
      <c r="AA16" s="25"/>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row>
    <row r="17" spans="1:203" ht="51" x14ac:dyDescent="0.2">
      <c r="A17" s="7">
        <v>10</v>
      </c>
      <c r="B17" s="12" t="s">
        <v>127</v>
      </c>
      <c r="C17" s="7" t="s">
        <v>19</v>
      </c>
      <c r="D17" s="7" t="s">
        <v>20</v>
      </c>
      <c r="E17" s="7">
        <v>1.3</v>
      </c>
      <c r="F17" s="7">
        <v>0.08</v>
      </c>
      <c r="G17" s="7">
        <v>1.3</v>
      </c>
      <c r="H17" s="7" t="s">
        <v>82</v>
      </c>
      <c r="I17" s="7" t="s">
        <v>23</v>
      </c>
      <c r="J17" s="12" t="s">
        <v>128</v>
      </c>
      <c r="K17" s="7" t="s">
        <v>25</v>
      </c>
      <c r="L17" s="7" t="s">
        <v>26</v>
      </c>
      <c r="M17" s="7">
        <v>1.3</v>
      </c>
      <c r="N17" s="7">
        <v>100</v>
      </c>
      <c r="O17" s="7"/>
      <c r="P17" s="7"/>
      <c r="Q17" s="7"/>
      <c r="R17" s="7" t="s">
        <v>450</v>
      </c>
      <c r="S17" s="7"/>
      <c r="T17" s="7"/>
      <c r="U17" s="7"/>
      <c r="V17" s="7"/>
      <c r="W17" s="7"/>
      <c r="X17" s="7" t="s">
        <v>668</v>
      </c>
      <c r="Y17" s="25"/>
      <c r="Z17" s="16"/>
      <c r="AA17" s="25"/>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row>
    <row r="18" spans="1:203" ht="63.75" x14ac:dyDescent="0.2">
      <c r="A18" s="7">
        <v>11</v>
      </c>
      <c r="B18" s="12" t="s">
        <v>129</v>
      </c>
      <c r="C18" s="7" t="s">
        <v>19</v>
      </c>
      <c r="D18" s="7" t="s">
        <v>20</v>
      </c>
      <c r="E18" s="7">
        <v>1.2</v>
      </c>
      <c r="F18" s="7">
        <v>0.05</v>
      </c>
      <c r="G18" s="7">
        <f>1.2-1.15</f>
        <v>5.0000000000000044E-2</v>
      </c>
      <c r="H18" s="7" t="s">
        <v>82</v>
      </c>
      <c r="I18" s="7" t="s">
        <v>130</v>
      </c>
      <c r="J18" s="12" t="s">
        <v>131</v>
      </c>
      <c r="K18" s="7" t="s">
        <v>25</v>
      </c>
      <c r="L18" s="7" t="s">
        <v>26</v>
      </c>
      <c r="M18" s="7">
        <v>1.1499999999999999</v>
      </c>
      <c r="N18" s="9">
        <v>95.833333333333329</v>
      </c>
      <c r="O18" s="7"/>
      <c r="P18" s="7"/>
      <c r="Q18" s="7"/>
      <c r="R18" s="7" t="s">
        <v>450</v>
      </c>
      <c r="S18" s="7"/>
      <c r="T18" s="7"/>
      <c r="U18" s="7" t="s">
        <v>488</v>
      </c>
      <c r="V18" s="7"/>
      <c r="W18" s="7" t="s">
        <v>597</v>
      </c>
      <c r="X18" s="7" t="s">
        <v>668</v>
      </c>
      <c r="Y18" s="25"/>
      <c r="Z18" s="16"/>
      <c r="AA18" s="25"/>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row>
    <row r="19" spans="1:203" ht="51" x14ac:dyDescent="0.2">
      <c r="A19" s="7">
        <v>12</v>
      </c>
      <c r="B19" s="19" t="s">
        <v>185</v>
      </c>
      <c r="C19" s="7" t="s">
        <v>19</v>
      </c>
      <c r="D19" s="7" t="s">
        <v>20</v>
      </c>
      <c r="E19" s="18">
        <v>1.5</v>
      </c>
      <c r="F19" s="18">
        <v>1.5</v>
      </c>
      <c r="G19" s="18">
        <v>1.5</v>
      </c>
      <c r="H19" s="7" t="s">
        <v>82</v>
      </c>
      <c r="I19" s="14" t="s">
        <v>58</v>
      </c>
      <c r="J19" s="12" t="s">
        <v>602</v>
      </c>
      <c r="K19" s="20" t="s">
        <v>25</v>
      </c>
      <c r="L19" s="20" t="s">
        <v>171</v>
      </c>
      <c r="M19" s="7">
        <v>0</v>
      </c>
      <c r="N19" s="7">
        <v>0</v>
      </c>
      <c r="O19" s="7"/>
      <c r="P19" s="7"/>
      <c r="Q19" s="7"/>
      <c r="R19" s="7" t="s">
        <v>450</v>
      </c>
      <c r="S19" s="122"/>
      <c r="T19" s="122"/>
      <c r="U19" s="7"/>
      <c r="V19" s="91" t="s">
        <v>491</v>
      </c>
      <c r="W19" s="7" t="s">
        <v>490</v>
      </c>
      <c r="X19" s="7" t="s">
        <v>668</v>
      </c>
      <c r="Y19" s="122"/>
      <c r="Z19" s="141"/>
      <c r="AA19" s="122"/>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row>
    <row r="20" spans="1:203" ht="51" x14ac:dyDescent="0.2">
      <c r="A20" s="7">
        <v>13</v>
      </c>
      <c r="B20" s="19" t="s">
        <v>186</v>
      </c>
      <c r="C20" s="7" t="s">
        <v>19</v>
      </c>
      <c r="D20" s="7" t="s">
        <v>20</v>
      </c>
      <c r="E20" s="18">
        <v>1.9</v>
      </c>
      <c r="F20" s="18">
        <v>1.9</v>
      </c>
      <c r="G20" s="18">
        <v>1.9</v>
      </c>
      <c r="H20" s="7" t="s">
        <v>82</v>
      </c>
      <c r="I20" s="14" t="s">
        <v>58</v>
      </c>
      <c r="J20" s="17" t="s">
        <v>603</v>
      </c>
      <c r="K20" s="20" t="s">
        <v>25</v>
      </c>
      <c r="L20" s="20" t="s">
        <v>171</v>
      </c>
      <c r="M20" s="7">
        <v>0</v>
      </c>
      <c r="N20" s="7">
        <v>0</v>
      </c>
      <c r="O20" s="7"/>
      <c r="P20" s="7"/>
      <c r="Q20" s="7"/>
      <c r="R20" s="7" t="s">
        <v>450</v>
      </c>
      <c r="S20" s="122"/>
      <c r="T20" s="122"/>
      <c r="U20" s="7"/>
      <c r="V20" s="25" t="s">
        <v>492</v>
      </c>
      <c r="W20" s="7" t="s">
        <v>490</v>
      </c>
      <c r="X20" s="7" t="s">
        <v>668</v>
      </c>
      <c r="Y20" s="122"/>
      <c r="Z20" s="141"/>
      <c r="AA20" s="122"/>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row>
    <row r="21" spans="1:203" ht="51" x14ac:dyDescent="0.2">
      <c r="A21" s="7">
        <v>14</v>
      </c>
      <c r="B21" s="19" t="s">
        <v>187</v>
      </c>
      <c r="C21" s="7" t="s">
        <v>19</v>
      </c>
      <c r="D21" s="7" t="s">
        <v>20</v>
      </c>
      <c r="E21" s="18">
        <v>3.06</v>
      </c>
      <c r="F21" s="18">
        <v>3.06</v>
      </c>
      <c r="G21" s="18">
        <v>3.06</v>
      </c>
      <c r="H21" s="7" t="s">
        <v>82</v>
      </c>
      <c r="I21" s="14" t="s">
        <v>58</v>
      </c>
      <c r="J21" s="19" t="s">
        <v>601</v>
      </c>
      <c r="K21" s="20" t="s">
        <v>25</v>
      </c>
      <c r="L21" s="20" t="s">
        <v>171</v>
      </c>
      <c r="M21" s="7">
        <v>0</v>
      </c>
      <c r="N21" s="7">
        <v>0</v>
      </c>
      <c r="O21" s="7"/>
      <c r="P21" s="7"/>
      <c r="Q21" s="7"/>
      <c r="R21" s="7" t="s">
        <v>450</v>
      </c>
      <c r="S21" s="122"/>
      <c r="T21" s="122"/>
      <c r="U21" s="7"/>
      <c r="V21" s="25" t="s">
        <v>493</v>
      </c>
      <c r="W21" s="7" t="s">
        <v>490</v>
      </c>
      <c r="X21" s="7" t="s">
        <v>668</v>
      </c>
      <c r="Y21" s="122"/>
      <c r="Z21" s="141"/>
      <c r="AA21" s="122"/>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row>
    <row r="22" spans="1:203" ht="38.25" x14ac:dyDescent="0.2">
      <c r="A22" s="7">
        <v>15</v>
      </c>
      <c r="B22" s="49" t="s">
        <v>195</v>
      </c>
      <c r="C22" s="7" t="s">
        <v>19</v>
      </c>
      <c r="D22" s="7" t="s">
        <v>20</v>
      </c>
      <c r="E22" s="18">
        <v>1.45</v>
      </c>
      <c r="F22" s="18">
        <v>1.45</v>
      </c>
      <c r="G22" s="18">
        <v>1.45</v>
      </c>
      <c r="H22" s="7" t="s">
        <v>82</v>
      </c>
      <c r="I22" s="14" t="s">
        <v>23</v>
      </c>
      <c r="J22" s="19" t="s">
        <v>196</v>
      </c>
      <c r="K22" s="20" t="s">
        <v>25</v>
      </c>
      <c r="L22" s="20" t="s">
        <v>171</v>
      </c>
      <c r="M22" s="7">
        <v>1.45</v>
      </c>
      <c r="N22" s="7">
        <v>100</v>
      </c>
      <c r="O22" s="7"/>
      <c r="P22" s="7"/>
      <c r="Q22" s="7"/>
      <c r="R22" s="7" t="s">
        <v>450</v>
      </c>
      <c r="S22" s="7"/>
      <c r="T22" s="7"/>
      <c r="U22" s="7"/>
      <c r="V22" s="7"/>
      <c r="W22" s="158"/>
      <c r="X22" s="7" t="s">
        <v>668</v>
      </c>
      <c r="Y22" s="122"/>
      <c r="Z22" s="141"/>
      <c r="AA22" s="122"/>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row>
    <row r="23" spans="1:203" ht="51" x14ac:dyDescent="0.2">
      <c r="A23" s="7">
        <v>16</v>
      </c>
      <c r="B23" s="19" t="s">
        <v>212</v>
      </c>
      <c r="C23" s="7" t="s">
        <v>19</v>
      </c>
      <c r="D23" s="7" t="s">
        <v>20</v>
      </c>
      <c r="E23" s="18">
        <v>1.3</v>
      </c>
      <c r="F23" s="18">
        <v>1.3</v>
      </c>
      <c r="G23" s="18">
        <v>1.3</v>
      </c>
      <c r="H23" s="7" t="s">
        <v>82</v>
      </c>
      <c r="I23" s="14" t="s">
        <v>213</v>
      </c>
      <c r="J23" s="12" t="s">
        <v>604</v>
      </c>
      <c r="K23" s="7" t="s">
        <v>25</v>
      </c>
      <c r="L23" s="7" t="s">
        <v>171</v>
      </c>
      <c r="M23" s="7">
        <v>0</v>
      </c>
      <c r="N23" s="7">
        <v>0</v>
      </c>
      <c r="O23" s="7"/>
      <c r="P23" s="7"/>
      <c r="Q23" s="7"/>
      <c r="R23" s="7" t="s">
        <v>450</v>
      </c>
      <c r="S23" s="122"/>
      <c r="T23" s="122"/>
      <c r="U23" s="7"/>
      <c r="V23" s="91" t="s">
        <v>494</v>
      </c>
      <c r="W23" s="7" t="s">
        <v>490</v>
      </c>
      <c r="X23" s="7" t="s">
        <v>668</v>
      </c>
      <c r="Y23" s="122"/>
      <c r="Z23" s="141"/>
      <c r="AA23" s="122"/>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row>
    <row r="24" spans="1:203" ht="51" x14ac:dyDescent="0.2">
      <c r="A24" s="7">
        <v>17</v>
      </c>
      <c r="B24" s="12" t="s">
        <v>214</v>
      </c>
      <c r="C24" s="7" t="s">
        <v>31</v>
      </c>
      <c r="D24" s="7" t="s">
        <v>20</v>
      </c>
      <c r="E24" s="18">
        <v>0.03</v>
      </c>
      <c r="F24" s="18">
        <v>0.03</v>
      </c>
      <c r="G24" s="18">
        <v>0.03</v>
      </c>
      <c r="H24" s="7" t="s">
        <v>82</v>
      </c>
      <c r="I24" s="14" t="s">
        <v>75</v>
      </c>
      <c r="J24" s="17" t="s">
        <v>605</v>
      </c>
      <c r="K24" s="7" t="s">
        <v>25</v>
      </c>
      <c r="L24" s="7" t="s">
        <v>171</v>
      </c>
      <c r="M24" s="7">
        <v>0</v>
      </c>
      <c r="N24" s="7">
        <v>0</v>
      </c>
      <c r="O24" s="7"/>
      <c r="P24" s="7"/>
      <c r="Q24" s="7"/>
      <c r="R24" s="7" t="s">
        <v>450</v>
      </c>
      <c r="S24" s="122"/>
      <c r="T24" s="122"/>
      <c r="U24" s="7"/>
      <c r="V24" s="25" t="s">
        <v>495</v>
      </c>
      <c r="W24" s="7" t="s">
        <v>490</v>
      </c>
      <c r="X24" s="7" t="s">
        <v>668</v>
      </c>
      <c r="Y24" s="122"/>
      <c r="Z24" s="141"/>
      <c r="AA24" s="122"/>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row>
    <row r="25" spans="1:203" ht="51" x14ac:dyDescent="0.2">
      <c r="A25" s="7">
        <v>18</v>
      </c>
      <c r="B25" s="12" t="s">
        <v>215</v>
      </c>
      <c r="C25" s="7" t="s">
        <v>19</v>
      </c>
      <c r="D25" s="7" t="s">
        <v>20</v>
      </c>
      <c r="E25" s="18">
        <v>1</v>
      </c>
      <c r="F25" s="18">
        <v>1</v>
      </c>
      <c r="G25" s="18">
        <v>1</v>
      </c>
      <c r="H25" s="7" t="s">
        <v>82</v>
      </c>
      <c r="I25" s="14" t="s">
        <v>75</v>
      </c>
      <c r="J25" s="12" t="s">
        <v>607</v>
      </c>
      <c r="K25" s="7" t="s">
        <v>25</v>
      </c>
      <c r="L25" s="7" t="s">
        <v>171</v>
      </c>
      <c r="M25" s="7">
        <v>0</v>
      </c>
      <c r="N25" s="7">
        <v>0</v>
      </c>
      <c r="O25" s="7"/>
      <c r="P25" s="7"/>
      <c r="Q25" s="7"/>
      <c r="R25" s="7" t="s">
        <v>450</v>
      </c>
      <c r="S25" s="122"/>
      <c r="T25" s="122"/>
      <c r="U25" s="7"/>
      <c r="V25" s="91" t="s">
        <v>496</v>
      </c>
      <c r="W25" s="7" t="s">
        <v>490</v>
      </c>
      <c r="X25" s="7" t="s">
        <v>668</v>
      </c>
      <c r="Y25" s="122"/>
      <c r="Z25" s="141"/>
      <c r="AA25" s="122"/>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141"/>
      <c r="EA25" s="141"/>
      <c r="EB25" s="141"/>
      <c r="EC25" s="141"/>
      <c r="ED25" s="141"/>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c r="FK25" s="141"/>
      <c r="FL25" s="141"/>
      <c r="FM25" s="141"/>
      <c r="FN25" s="141"/>
      <c r="FO25" s="141"/>
      <c r="FP25" s="141"/>
      <c r="FQ25" s="141"/>
      <c r="FR25" s="141"/>
      <c r="FS25" s="141"/>
      <c r="FT25" s="141"/>
      <c r="FU25" s="141"/>
      <c r="FV25" s="141"/>
      <c r="FW25" s="141"/>
      <c r="FX25" s="141"/>
      <c r="FY25" s="141"/>
      <c r="FZ25" s="141"/>
      <c r="GA25" s="141"/>
      <c r="GB25" s="141"/>
      <c r="GC25" s="141"/>
      <c r="GD25" s="141"/>
      <c r="GE25" s="141"/>
      <c r="GF25" s="141"/>
      <c r="GG25" s="141"/>
      <c r="GH25" s="141"/>
      <c r="GI25" s="141"/>
      <c r="GJ25" s="141"/>
      <c r="GK25" s="141"/>
      <c r="GL25" s="141"/>
      <c r="GM25" s="141"/>
      <c r="GN25" s="141"/>
      <c r="GO25" s="141"/>
      <c r="GP25" s="141"/>
      <c r="GQ25" s="141"/>
      <c r="GR25" s="141"/>
      <c r="GS25" s="141"/>
      <c r="GT25" s="141"/>
      <c r="GU25" s="141"/>
    </row>
    <row r="26" spans="1:203" ht="51" x14ac:dyDescent="0.2">
      <c r="A26" s="7">
        <v>19</v>
      </c>
      <c r="B26" s="12" t="s">
        <v>216</v>
      </c>
      <c r="C26" s="7" t="s">
        <v>19</v>
      </c>
      <c r="D26" s="7" t="s">
        <v>20</v>
      </c>
      <c r="E26" s="18">
        <v>1.65</v>
      </c>
      <c r="F26" s="18">
        <v>1.65</v>
      </c>
      <c r="G26" s="18">
        <v>1.65</v>
      </c>
      <c r="H26" s="7" t="s">
        <v>82</v>
      </c>
      <c r="I26" s="14" t="s">
        <v>217</v>
      </c>
      <c r="J26" s="25" t="s">
        <v>606</v>
      </c>
      <c r="K26" s="7" t="s">
        <v>25</v>
      </c>
      <c r="L26" s="7" t="s">
        <v>171</v>
      </c>
      <c r="M26" s="7">
        <v>0</v>
      </c>
      <c r="N26" s="7">
        <v>0</v>
      </c>
      <c r="O26" s="7"/>
      <c r="P26" s="7" t="s">
        <v>450</v>
      </c>
      <c r="Q26" s="7" t="s">
        <v>450</v>
      </c>
      <c r="R26" s="7" t="s">
        <v>450</v>
      </c>
      <c r="S26" s="122"/>
      <c r="T26" s="122"/>
      <c r="U26" s="7"/>
      <c r="V26" s="25" t="s">
        <v>497</v>
      </c>
      <c r="W26" s="7" t="s">
        <v>490</v>
      </c>
      <c r="X26" s="7" t="s">
        <v>668</v>
      </c>
      <c r="Y26" s="122"/>
      <c r="Z26" s="141"/>
      <c r="AA26" s="122"/>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row>
    <row r="27" spans="1:203" s="27" customFormat="1" ht="38.25" x14ac:dyDescent="0.2">
      <c r="A27" s="7">
        <v>20</v>
      </c>
      <c r="B27" s="29" t="s">
        <v>548</v>
      </c>
      <c r="C27" s="31" t="s">
        <v>19</v>
      </c>
      <c r="D27" s="28" t="s">
        <v>531</v>
      </c>
      <c r="E27" s="32">
        <v>5</v>
      </c>
      <c r="F27" s="32"/>
      <c r="G27" s="32">
        <v>5</v>
      </c>
      <c r="H27" s="28" t="s">
        <v>82</v>
      </c>
      <c r="I27" s="28" t="s">
        <v>32</v>
      </c>
      <c r="J27" s="29" t="s">
        <v>549</v>
      </c>
      <c r="K27" s="14"/>
      <c r="L27" s="7"/>
      <c r="M27" s="7"/>
      <c r="N27" s="74"/>
      <c r="O27" s="74"/>
      <c r="P27" s="74"/>
      <c r="Q27" s="74"/>
      <c r="R27" s="74"/>
      <c r="S27" s="74"/>
      <c r="T27" s="45"/>
      <c r="U27" s="45"/>
      <c r="V27" s="45"/>
      <c r="W27" s="79"/>
      <c r="X27" s="7" t="s">
        <v>668</v>
      </c>
      <c r="Y27" s="45"/>
      <c r="AA27" s="45"/>
    </row>
    <row r="28" spans="1:203" s="27" customFormat="1" ht="38.25" x14ac:dyDescent="0.2">
      <c r="A28" s="7">
        <v>21</v>
      </c>
      <c r="B28" s="29" t="s">
        <v>550</v>
      </c>
      <c r="C28" s="31" t="s">
        <v>19</v>
      </c>
      <c r="D28" s="28" t="s">
        <v>531</v>
      </c>
      <c r="E28" s="32">
        <v>4.5</v>
      </c>
      <c r="F28" s="32"/>
      <c r="G28" s="32">
        <v>4.5</v>
      </c>
      <c r="H28" s="28" t="s">
        <v>82</v>
      </c>
      <c r="I28" s="28" t="s">
        <v>551</v>
      </c>
      <c r="J28" s="29" t="s">
        <v>549</v>
      </c>
      <c r="K28" s="14"/>
      <c r="L28" s="7"/>
      <c r="M28" s="7"/>
      <c r="N28" s="74"/>
      <c r="O28" s="74"/>
      <c r="P28" s="74"/>
      <c r="Q28" s="74"/>
      <c r="R28" s="74"/>
      <c r="S28" s="74"/>
      <c r="T28" s="45"/>
      <c r="U28" s="45"/>
      <c r="V28" s="45"/>
      <c r="W28" s="79"/>
      <c r="X28" s="7" t="s">
        <v>668</v>
      </c>
      <c r="Y28" s="45"/>
      <c r="AA28" s="45"/>
    </row>
    <row r="29" spans="1:203" s="27" customFormat="1" ht="63.75" x14ac:dyDescent="0.2">
      <c r="A29" s="7">
        <v>22</v>
      </c>
      <c r="B29" s="29" t="s">
        <v>552</v>
      </c>
      <c r="C29" s="31" t="s">
        <v>96</v>
      </c>
      <c r="D29" s="28" t="s">
        <v>531</v>
      </c>
      <c r="E29" s="32">
        <v>10.61</v>
      </c>
      <c r="F29" s="32"/>
      <c r="G29" s="32">
        <v>10.61</v>
      </c>
      <c r="H29" s="28" t="s">
        <v>82</v>
      </c>
      <c r="I29" s="28" t="s">
        <v>32</v>
      </c>
      <c r="J29" s="29" t="s">
        <v>553</v>
      </c>
      <c r="K29" s="14"/>
      <c r="L29" s="7"/>
      <c r="M29" s="7"/>
      <c r="N29" s="74"/>
      <c r="O29" s="74"/>
      <c r="P29" s="74"/>
      <c r="Q29" s="74"/>
      <c r="R29" s="74"/>
      <c r="S29" s="74"/>
      <c r="T29" s="45"/>
      <c r="U29" s="45"/>
      <c r="V29" s="45"/>
      <c r="W29" s="79"/>
      <c r="X29" s="7" t="s">
        <v>668</v>
      </c>
      <c r="Y29" s="45"/>
      <c r="AA29" s="45"/>
    </row>
    <row r="30" spans="1:203" s="27" customFormat="1" ht="38.25" x14ac:dyDescent="0.2">
      <c r="A30" s="7">
        <v>23</v>
      </c>
      <c r="B30" s="29" t="s">
        <v>554</v>
      </c>
      <c r="C30" s="31" t="s">
        <v>355</v>
      </c>
      <c r="D30" s="28" t="s">
        <v>531</v>
      </c>
      <c r="E30" s="32">
        <v>5</v>
      </c>
      <c r="F30" s="32"/>
      <c r="G30" s="32">
        <v>5</v>
      </c>
      <c r="H30" s="28" t="s">
        <v>82</v>
      </c>
      <c r="I30" s="28" t="s">
        <v>32</v>
      </c>
      <c r="J30" s="29" t="s">
        <v>549</v>
      </c>
      <c r="K30" s="14"/>
      <c r="L30" s="7"/>
      <c r="M30" s="7"/>
      <c r="N30" s="74"/>
      <c r="O30" s="74"/>
      <c r="P30" s="74"/>
      <c r="Q30" s="74"/>
      <c r="R30" s="74"/>
      <c r="S30" s="74"/>
      <c r="T30" s="45"/>
      <c r="U30" s="45"/>
      <c r="V30" s="45"/>
      <c r="W30" s="79"/>
      <c r="X30" s="7" t="s">
        <v>668</v>
      </c>
      <c r="Y30" s="45"/>
      <c r="AA30" s="45"/>
    </row>
    <row r="31" spans="1:203" s="27" customFormat="1" ht="63.75" x14ac:dyDescent="0.2">
      <c r="A31" s="7">
        <v>24</v>
      </c>
      <c r="B31" s="29" t="s">
        <v>613</v>
      </c>
      <c r="C31" s="31" t="s">
        <v>359</v>
      </c>
      <c r="D31" s="28" t="s">
        <v>531</v>
      </c>
      <c r="E31" s="32">
        <v>1.8</v>
      </c>
      <c r="F31" s="32"/>
      <c r="G31" s="32">
        <v>1.8</v>
      </c>
      <c r="H31" s="28" t="s">
        <v>82</v>
      </c>
      <c r="I31" s="28" t="s">
        <v>32</v>
      </c>
      <c r="J31" s="29" t="s">
        <v>614</v>
      </c>
      <c r="K31" s="14"/>
      <c r="L31" s="7"/>
      <c r="M31" s="7"/>
      <c r="N31" s="74"/>
      <c r="O31" s="74"/>
      <c r="P31" s="74"/>
      <c r="Q31" s="74"/>
      <c r="R31" s="74"/>
      <c r="S31" s="74"/>
      <c r="T31" s="45"/>
      <c r="U31" s="45"/>
      <c r="V31" s="45"/>
      <c r="W31" s="79"/>
      <c r="X31" s="7" t="s">
        <v>668</v>
      </c>
      <c r="Y31" s="45"/>
      <c r="AA31" s="45"/>
    </row>
    <row r="32" spans="1:203" ht="51" x14ac:dyDescent="0.2">
      <c r="A32" s="7">
        <v>25</v>
      </c>
      <c r="B32" s="8" t="s">
        <v>307</v>
      </c>
      <c r="C32" s="14" t="s">
        <v>31</v>
      </c>
      <c r="D32" s="7" t="s">
        <v>20</v>
      </c>
      <c r="E32" s="14">
        <v>1.9</v>
      </c>
      <c r="F32" s="14">
        <v>0</v>
      </c>
      <c r="G32" s="14">
        <v>0</v>
      </c>
      <c r="H32" s="7" t="s">
        <v>22</v>
      </c>
      <c r="I32" s="14" t="s">
        <v>32</v>
      </c>
      <c r="J32" s="12" t="s">
        <v>308</v>
      </c>
      <c r="K32" s="14" t="s">
        <v>261</v>
      </c>
      <c r="L32" s="7"/>
      <c r="M32" s="7">
        <v>0</v>
      </c>
      <c r="N32" s="7">
        <v>0</v>
      </c>
      <c r="O32" s="7"/>
      <c r="P32" s="7"/>
      <c r="Q32" s="7"/>
      <c r="R32" s="7" t="s">
        <v>450</v>
      </c>
      <c r="S32" s="123"/>
      <c r="T32" s="123"/>
      <c r="U32" s="122"/>
      <c r="V32" s="122"/>
      <c r="W32" s="6" t="s">
        <v>705</v>
      </c>
      <c r="X32" s="7" t="s">
        <v>670</v>
      </c>
      <c r="Y32" s="122"/>
      <c r="Z32" s="141"/>
      <c r="AA32" s="122"/>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c r="EY32" s="141"/>
      <c r="EZ32" s="141"/>
      <c r="FA32" s="141"/>
      <c r="FB32" s="141"/>
      <c r="FC32" s="141"/>
      <c r="FD32" s="141"/>
      <c r="FE32" s="141"/>
      <c r="FF32" s="141"/>
      <c r="FG32" s="141"/>
      <c r="FH32" s="141"/>
      <c r="FI32" s="141"/>
      <c r="FJ32" s="141"/>
      <c r="FK32" s="141"/>
      <c r="FL32" s="141"/>
      <c r="FM32" s="141"/>
      <c r="FN32" s="141"/>
      <c r="FO32" s="141"/>
      <c r="FP32" s="141"/>
      <c r="FQ32" s="141"/>
      <c r="FR32" s="141"/>
      <c r="FS32" s="141"/>
      <c r="FT32" s="141"/>
      <c r="FU32" s="141"/>
      <c r="FV32" s="141"/>
      <c r="FW32" s="141"/>
      <c r="FX32" s="141"/>
      <c r="FY32" s="141"/>
      <c r="FZ32" s="141"/>
      <c r="GA32" s="141"/>
      <c r="GB32" s="141"/>
      <c r="GC32" s="141"/>
      <c r="GD32" s="141"/>
      <c r="GE32" s="141"/>
      <c r="GF32" s="141"/>
      <c r="GG32" s="141"/>
      <c r="GH32" s="141"/>
      <c r="GI32" s="141"/>
      <c r="GJ32" s="141"/>
      <c r="GK32" s="141"/>
      <c r="GL32" s="141"/>
      <c r="GM32" s="141"/>
      <c r="GN32" s="141"/>
      <c r="GO32" s="141"/>
      <c r="GP32" s="141"/>
      <c r="GQ32" s="141"/>
      <c r="GR32" s="141"/>
      <c r="GS32" s="141"/>
      <c r="GT32" s="141"/>
      <c r="GU32" s="141"/>
    </row>
    <row r="33" spans="1:243" ht="38.25" x14ac:dyDescent="0.2">
      <c r="A33" s="7">
        <v>26</v>
      </c>
      <c r="B33" s="8" t="s">
        <v>381</v>
      </c>
      <c r="C33" s="14" t="s">
        <v>19</v>
      </c>
      <c r="D33" s="7" t="s">
        <v>20</v>
      </c>
      <c r="E33" s="14">
        <v>0.1</v>
      </c>
      <c r="F33" s="14"/>
      <c r="G33" s="14">
        <v>0</v>
      </c>
      <c r="H33" s="7" t="s">
        <v>22</v>
      </c>
      <c r="I33" s="14" t="s">
        <v>382</v>
      </c>
      <c r="J33" s="12" t="s">
        <v>383</v>
      </c>
      <c r="K33" s="14" t="s">
        <v>378</v>
      </c>
      <c r="L33" s="7"/>
      <c r="M33" s="7">
        <v>0</v>
      </c>
      <c r="N33" s="124">
        <v>0</v>
      </c>
      <c r="O33" s="125"/>
      <c r="P33" s="125"/>
      <c r="Q33" s="125"/>
      <c r="R33" s="124" t="s">
        <v>450</v>
      </c>
      <c r="S33" s="125"/>
      <c r="T33" s="125"/>
      <c r="U33" s="12"/>
      <c r="V33" s="125"/>
      <c r="W33" s="6" t="s">
        <v>705</v>
      </c>
      <c r="X33" s="7" t="s">
        <v>670</v>
      </c>
      <c r="Y33" s="125"/>
      <c r="AA33" s="125"/>
    </row>
    <row r="34" spans="1:243" s="27" customFormat="1" ht="51" x14ac:dyDescent="0.2">
      <c r="A34" s="7">
        <v>27</v>
      </c>
      <c r="B34" s="29" t="s">
        <v>406</v>
      </c>
      <c r="C34" s="31" t="s">
        <v>19</v>
      </c>
      <c r="D34" s="28" t="s">
        <v>407</v>
      </c>
      <c r="E34" s="31">
        <v>0.48</v>
      </c>
      <c r="F34" s="31"/>
      <c r="G34" s="31">
        <v>0</v>
      </c>
      <c r="H34" s="28" t="s">
        <v>82</v>
      </c>
      <c r="I34" s="28" t="s">
        <v>408</v>
      </c>
      <c r="J34" s="29" t="s">
        <v>409</v>
      </c>
      <c r="K34" s="14"/>
      <c r="L34" s="7"/>
      <c r="M34" s="7">
        <v>0</v>
      </c>
      <c r="N34" s="74">
        <v>0</v>
      </c>
      <c r="O34" s="74"/>
      <c r="P34" s="74"/>
      <c r="Q34" s="74"/>
      <c r="R34" s="74" t="s">
        <v>450</v>
      </c>
      <c r="S34" s="74"/>
      <c r="T34" s="74"/>
      <c r="U34" s="80"/>
      <c r="V34" s="45"/>
      <c r="W34" s="6" t="s">
        <v>705</v>
      </c>
      <c r="X34" s="7" t="s">
        <v>670</v>
      </c>
      <c r="Y34" s="45"/>
      <c r="AA34" s="45"/>
    </row>
    <row r="35" spans="1:243" s="27" customFormat="1" ht="51" x14ac:dyDescent="0.2">
      <c r="A35" s="7">
        <v>28</v>
      </c>
      <c r="B35" s="29" t="s">
        <v>410</v>
      </c>
      <c r="C35" s="31" t="s">
        <v>31</v>
      </c>
      <c r="D35" s="28" t="s">
        <v>407</v>
      </c>
      <c r="E35" s="31">
        <v>3.4</v>
      </c>
      <c r="F35" s="31"/>
      <c r="G35" s="31">
        <v>0</v>
      </c>
      <c r="H35" s="28" t="s">
        <v>82</v>
      </c>
      <c r="I35" s="28" t="s">
        <v>408</v>
      </c>
      <c r="J35" s="29" t="s">
        <v>411</v>
      </c>
      <c r="K35" s="14"/>
      <c r="L35" s="7"/>
      <c r="M35" s="7">
        <v>0</v>
      </c>
      <c r="N35" s="74">
        <v>0</v>
      </c>
      <c r="O35" s="74"/>
      <c r="P35" s="74"/>
      <c r="Q35" s="74"/>
      <c r="R35" s="74" t="s">
        <v>450</v>
      </c>
      <c r="S35" s="74"/>
      <c r="T35" s="74"/>
      <c r="U35" s="80"/>
      <c r="V35" s="45"/>
      <c r="W35" s="6" t="s">
        <v>705</v>
      </c>
      <c r="X35" s="7" t="s">
        <v>670</v>
      </c>
      <c r="Y35" s="45"/>
      <c r="AA35" s="45"/>
    </row>
    <row r="36" spans="1:243" ht="89.25" x14ac:dyDescent="0.2">
      <c r="A36" s="7">
        <v>29</v>
      </c>
      <c r="B36" s="12" t="s">
        <v>706</v>
      </c>
      <c r="C36" s="7" t="s">
        <v>19</v>
      </c>
      <c r="D36" s="7" t="s">
        <v>38</v>
      </c>
      <c r="E36" s="13">
        <v>0.4</v>
      </c>
      <c r="F36" s="13"/>
      <c r="G36" s="9">
        <v>0</v>
      </c>
      <c r="H36" s="7" t="s">
        <v>22</v>
      </c>
      <c r="I36" s="7" t="s">
        <v>88</v>
      </c>
      <c r="J36" s="12" t="s">
        <v>265</v>
      </c>
      <c r="K36" s="7" t="s">
        <v>261</v>
      </c>
      <c r="L36" s="7"/>
      <c r="M36" s="7">
        <v>0</v>
      </c>
      <c r="N36" s="7">
        <v>0</v>
      </c>
      <c r="O36" s="7"/>
      <c r="P36" s="7"/>
      <c r="Q36" s="7"/>
      <c r="R36" s="7" t="s">
        <v>450</v>
      </c>
      <c r="S36" s="7"/>
      <c r="T36" s="7"/>
      <c r="U36" s="7"/>
      <c r="V36" s="7"/>
      <c r="W36" s="6" t="s">
        <v>705</v>
      </c>
      <c r="X36" s="7" t="s">
        <v>670</v>
      </c>
      <c r="Y36" s="7"/>
      <c r="Z36" s="1"/>
      <c r="AA36" s="7"/>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row>
    <row r="37" spans="1:243" ht="51" x14ac:dyDescent="0.2">
      <c r="A37" s="7">
        <v>30</v>
      </c>
      <c r="B37" s="12" t="s">
        <v>44</v>
      </c>
      <c r="C37" s="7" t="s">
        <v>19</v>
      </c>
      <c r="D37" s="7" t="s">
        <v>38</v>
      </c>
      <c r="E37" s="13">
        <v>4.0199999999999996</v>
      </c>
      <c r="F37" s="13">
        <v>0</v>
      </c>
      <c r="G37" s="9">
        <v>0</v>
      </c>
      <c r="H37" s="7" t="s">
        <v>22</v>
      </c>
      <c r="I37" s="7" t="s">
        <v>23</v>
      </c>
      <c r="J37" s="12" t="s">
        <v>45</v>
      </c>
      <c r="K37" s="11" t="s">
        <v>25</v>
      </c>
      <c r="L37" s="11" t="s">
        <v>26</v>
      </c>
      <c r="M37" s="7">
        <v>4.0199999999999996</v>
      </c>
      <c r="N37" s="7">
        <v>100</v>
      </c>
      <c r="O37" s="7"/>
      <c r="P37" s="7"/>
      <c r="Q37" s="7"/>
      <c r="R37" s="7" t="s">
        <v>450</v>
      </c>
      <c r="S37" s="7"/>
      <c r="T37" s="7"/>
      <c r="U37" s="7"/>
      <c r="V37" s="7"/>
      <c r="W37" s="6" t="s">
        <v>705</v>
      </c>
      <c r="X37" s="5" t="s">
        <v>669</v>
      </c>
      <c r="Y37" s="7"/>
      <c r="Z37" s="12" t="s">
        <v>595</v>
      </c>
      <c r="AA37" s="7"/>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row>
    <row r="38" spans="1:243" ht="21.6" customHeight="1" x14ac:dyDescent="0.2">
      <c r="A38" s="128" t="s">
        <v>257</v>
      </c>
      <c r="B38" s="129" t="s">
        <v>708</v>
      </c>
      <c r="C38" s="129"/>
      <c r="D38" s="129"/>
      <c r="E38" s="129"/>
      <c r="F38" s="129"/>
      <c r="G38" s="129"/>
      <c r="H38" s="129"/>
      <c r="I38" s="129"/>
      <c r="J38" s="129"/>
      <c r="K38" s="129"/>
      <c r="L38" s="129"/>
      <c r="M38" s="177"/>
      <c r="N38" s="177"/>
      <c r="O38" s="177"/>
      <c r="P38" s="177"/>
      <c r="Q38" s="177"/>
      <c r="R38" s="177"/>
      <c r="S38" s="177"/>
      <c r="T38" s="177"/>
      <c r="U38" s="177"/>
      <c r="V38" s="177"/>
      <c r="W38" s="178"/>
      <c r="X38" s="179"/>
      <c r="Y38" s="177"/>
      <c r="AA38" s="125"/>
    </row>
    <row r="39" spans="1:243" ht="43.9" customHeight="1" x14ac:dyDescent="0.2">
      <c r="A39" s="7">
        <v>1</v>
      </c>
      <c r="B39" s="19" t="s">
        <v>192</v>
      </c>
      <c r="C39" s="7" t="s">
        <v>19</v>
      </c>
      <c r="D39" s="7" t="s">
        <v>20</v>
      </c>
      <c r="E39" s="18">
        <v>1.51</v>
      </c>
      <c r="F39" s="18">
        <v>1.51</v>
      </c>
      <c r="G39" s="18">
        <v>1.51</v>
      </c>
      <c r="H39" s="7" t="s">
        <v>82</v>
      </c>
      <c r="I39" s="14" t="s">
        <v>193</v>
      </c>
      <c r="J39" s="19" t="s">
        <v>194</v>
      </c>
      <c r="K39" s="20" t="s">
        <v>25</v>
      </c>
      <c r="L39" s="20" t="s">
        <v>171</v>
      </c>
      <c r="M39" s="7">
        <v>0</v>
      </c>
      <c r="N39" s="7">
        <v>0</v>
      </c>
      <c r="O39" s="7"/>
      <c r="P39" s="7"/>
      <c r="Q39" s="7"/>
      <c r="R39" s="7" t="s">
        <v>450</v>
      </c>
      <c r="S39" s="122"/>
      <c r="T39" s="122"/>
      <c r="U39" s="7"/>
      <c r="V39" s="122"/>
      <c r="W39" s="7" t="s">
        <v>490</v>
      </c>
      <c r="X39" s="5" t="s">
        <v>669</v>
      </c>
      <c r="Y39" s="122"/>
      <c r="Z39" s="141"/>
      <c r="AA39" s="122"/>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1"/>
      <c r="FU39" s="141"/>
      <c r="FV39" s="141"/>
      <c r="FW39" s="141"/>
      <c r="FX39" s="141"/>
      <c r="FY39" s="141"/>
      <c r="FZ39" s="141"/>
      <c r="GA39" s="141"/>
      <c r="GB39" s="141"/>
      <c r="GC39" s="141"/>
      <c r="GD39" s="141"/>
      <c r="GE39" s="141"/>
      <c r="GF39" s="141"/>
      <c r="GG39" s="141"/>
      <c r="GH39" s="141"/>
      <c r="GI39" s="141"/>
      <c r="GJ39" s="141"/>
      <c r="GK39" s="141"/>
      <c r="GL39" s="141"/>
      <c r="GM39" s="141"/>
      <c r="GN39" s="141"/>
      <c r="GO39" s="141"/>
      <c r="GP39" s="141"/>
      <c r="GQ39" s="141"/>
      <c r="GR39" s="141"/>
      <c r="GS39" s="141"/>
      <c r="GT39" s="141"/>
      <c r="GU39" s="141"/>
    </row>
    <row r="40" spans="1:243" ht="21.6" customHeight="1" x14ac:dyDescent="0.2">
      <c r="A40" s="128" t="s">
        <v>416</v>
      </c>
      <c r="B40" s="129" t="s">
        <v>707</v>
      </c>
      <c r="C40" s="129"/>
      <c r="D40" s="129"/>
      <c r="E40" s="129"/>
      <c r="F40" s="129"/>
      <c r="G40" s="129"/>
      <c r="H40" s="129"/>
      <c r="I40" s="129"/>
      <c r="J40" s="129"/>
      <c r="K40" s="129"/>
      <c r="L40" s="129"/>
      <c r="M40" s="177"/>
      <c r="N40" s="177"/>
      <c r="O40" s="177"/>
      <c r="P40" s="177"/>
      <c r="Q40" s="177"/>
      <c r="R40" s="177"/>
      <c r="S40" s="177"/>
      <c r="T40" s="177"/>
      <c r="U40" s="177"/>
      <c r="V40" s="177"/>
      <c r="W40" s="178"/>
      <c r="X40" s="179"/>
      <c r="Y40" s="177"/>
      <c r="AA40" s="125"/>
    </row>
    <row r="41" spans="1:243" ht="51" x14ac:dyDescent="0.2">
      <c r="A41" s="7">
        <v>1</v>
      </c>
      <c r="B41" s="12" t="s">
        <v>169</v>
      </c>
      <c r="C41" s="7" t="s">
        <v>19</v>
      </c>
      <c r="D41" s="7" t="s">
        <v>20</v>
      </c>
      <c r="E41" s="7">
        <v>4.5</v>
      </c>
      <c r="F41" s="7">
        <v>4.5</v>
      </c>
      <c r="G41" s="7">
        <v>4.5</v>
      </c>
      <c r="H41" s="7" t="s">
        <v>82</v>
      </c>
      <c r="I41" s="7" t="s">
        <v>39</v>
      </c>
      <c r="J41" s="12" t="s">
        <v>170</v>
      </c>
      <c r="K41" s="7" t="s">
        <v>25</v>
      </c>
      <c r="L41" s="7" t="s">
        <v>171</v>
      </c>
      <c r="M41" s="7">
        <v>0</v>
      </c>
      <c r="N41" s="7">
        <v>0</v>
      </c>
      <c r="O41" s="7"/>
      <c r="P41" s="7"/>
      <c r="Q41" s="7"/>
      <c r="R41" s="7" t="s">
        <v>450</v>
      </c>
      <c r="S41" s="7"/>
      <c r="T41" s="7"/>
      <c r="U41" s="7"/>
      <c r="V41" s="7"/>
      <c r="W41" s="7" t="s">
        <v>490</v>
      </c>
      <c r="X41" s="5" t="s">
        <v>669</v>
      </c>
      <c r="Y41" s="25"/>
      <c r="Z41" s="16"/>
      <c r="AA41" s="25"/>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41"/>
      <c r="GW41" s="141"/>
      <c r="GX41" s="141"/>
      <c r="GY41" s="141"/>
      <c r="GZ41" s="141"/>
      <c r="HA41" s="141"/>
      <c r="HB41" s="141"/>
      <c r="HC41" s="141"/>
      <c r="HD41" s="141"/>
      <c r="HE41" s="141"/>
      <c r="HF41" s="141"/>
      <c r="HG41" s="141"/>
      <c r="HH41" s="141"/>
      <c r="HI41" s="141"/>
      <c r="HJ41" s="141"/>
      <c r="HK41" s="141"/>
      <c r="HL41" s="141"/>
      <c r="HM41" s="141"/>
      <c r="HN41" s="141"/>
      <c r="HO41" s="141"/>
      <c r="HP41" s="141"/>
      <c r="HQ41" s="141"/>
      <c r="HR41" s="141"/>
      <c r="HS41" s="141"/>
      <c r="HT41" s="141"/>
      <c r="HU41" s="141"/>
      <c r="HV41" s="141"/>
      <c r="HW41" s="141"/>
      <c r="HX41" s="141"/>
      <c r="HY41" s="141"/>
      <c r="HZ41" s="141"/>
      <c r="IA41" s="141"/>
      <c r="IB41" s="141"/>
      <c r="IC41" s="141"/>
      <c r="ID41" s="141"/>
      <c r="IE41" s="141"/>
      <c r="IF41" s="141"/>
      <c r="IG41" s="141"/>
      <c r="IH41" s="141"/>
      <c r="II41" s="141"/>
    </row>
    <row r="42" spans="1:243" ht="51" x14ac:dyDescent="0.2">
      <c r="A42" s="7">
        <v>2</v>
      </c>
      <c r="B42" s="12" t="s">
        <v>172</v>
      </c>
      <c r="C42" s="7" t="s">
        <v>19</v>
      </c>
      <c r="D42" s="7" t="s">
        <v>20</v>
      </c>
      <c r="E42" s="7">
        <v>5</v>
      </c>
      <c r="F42" s="7">
        <v>5</v>
      </c>
      <c r="G42" s="7">
        <v>5</v>
      </c>
      <c r="H42" s="7" t="s">
        <v>82</v>
      </c>
      <c r="I42" s="7" t="s">
        <v>39</v>
      </c>
      <c r="J42" s="12" t="s">
        <v>173</v>
      </c>
      <c r="K42" s="7" t="s">
        <v>25</v>
      </c>
      <c r="L42" s="7" t="s">
        <v>171</v>
      </c>
      <c r="M42" s="7">
        <v>0</v>
      </c>
      <c r="N42" s="7">
        <v>0</v>
      </c>
      <c r="O42" s="7"/>
      <c r="P42" s="7"/>
      <c r="Q42" s="7"/>
      <c r="R42" s="7" t="s">
        <v>450</v>
      </c>
      <c r="S42" s="7"/>
      <c r="T42" s="7"/>
      <c r="U42" s="7"/>
      <c r="V42" s="7"/>
      <c r="W42" s="7" t="s">
        <v>490</v>
      </c>
      <c r="X42" s="5" t="s">
        <v>669</v>
      </c>
      <c r="Y42" s="25"/>
      <c r="Z42" s="16"/>
      <c r="AA42" s="25"/>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41"/>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row>
    <row r="43" spans="1:243" ht="51" x14ac:dyDescent="0.2">
      <c r="A43" s="7">
        <v>3</v>
      </c>
      <c r="B43" s="12" t="s">
        <v>174</v>
      </c>
      <c r="C43" s="7" t="s">
        <v>19</v>
      </c>
      <c r="D43" s="7" t="s">
        <v>20</v>
      </c>
      <c r="E43" s="7">
        <v>5</v>
      </c>
      <c r="F43" s="7">
        <v>5</v>
      </c>
      <c r="G43" s="7">
        <v>5</v>
      </c>
      <c r="H43" s="7" t="s">
        <v>82</v>
      </c>
      <c r="I43" s="7" t="s">
        <v>39</v>
      </c>
      <c r="J43" s="12" t="s">
        <v>175</v>
      </c>
      <c r="K43" s="7" t="s">
        <v>25</v>
      </c>
      <c r="L43" s="7" t="s">
        <v>171</v>
      </c>
      <c r="M43" s="7">
        <v>0</v>
      </c>
      <c r="N43" s="7">
        <v>0</v>
      </c>
      <c r="O43" s="7"/>
      <c r="P43" s="7"/>
      <c r="Q43" s="7"/>
      <c r="R43" s="7" t="s">
        <v>450</v>
      </c>
      <c r="S43" s="7"/>
      <c r="T43" s="7"/>
      <c r="U43" s="7"/>
      <c r="V43" s="7"/>
      <c r="W43" s="7" t="s">
        <v>490</v>
      </c>
      <c r="X43" s="5" t="s">
        <v>669</v>
      </c>
      <c r="Y43" s="25"/>
      <c r="Z43" s="16"/>
      <c r="AA43" s="25"/>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row>
    <row r="44" spans="1:243" ht="51" x14ac:dyDescent="0.2">
      <c r="A44" s="7">
        <v>4</v>
      </c>
      <c r="B44" s="12" t="s">
        <v>176</v>
      </c>
      <c r="C44" s="7" t="s">
        <v>19</v>
      </c>
      <c r="D44" s="7" t="s">
        <v>20</v>
      </c>
      <c r="E44" s="7">
        <v>3.5</v>
      </c>
      <c r="F44" s="7">
        <v>3.5</v>
      </c>
      <c r="G44" s="7">
        <v>3.5</v>
      </c>
      <c r="H44" s="7" t="s">
        <v>82</v>
      </c>
      <c r="I44" s="7" t="s">
        <v>39</v>
      </c>
      <c r="J44" s="12" t="s">
        <v>177</v>
      </c>
      <c r="K44" s="7" t="s">
        <v>25</v>
      </c>
      <c r="L44" s="7" t="s">
        <v>171</v>
      </c>
      <c r="M44" s="7">
        <v>0</v>
      </c>
      <c r="N44" s="7">
        <v>0</v>
      </c>
      <c r="O44" s="7"/>
      <c r="P44" s="7"/>
      <c r="Q44" s="7"/>
      <c r="R44" s="7" t="s">
        <v>450</v>
      </c>
      <c r="S44" s="7"/>
      <c r="T44" s="7"/>
      <c r="U44" s="7"/>
      <c r="V44" s="7"/>
      <c r="W44" s="7" t="s">
        <v>490</v>
      </c>
      <c r="X44" s="5" t="s">
        <v>669</v>
      </c>
      <c r="Y44" s="25"/>
      <c r="Z44" s="16"/>
      <c r="AA44" s="25"/>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row>
    <row r="45" spans="1:243" ht="51" x14ac:dyDescent="0.2">
      <c r="A45" s="7">
        <v>5</v>
      </c>
      <c r="B45" s="12" t="s">
        <v>178</v>
      </c>
      <c r="C45" s="7" t="s">
        <v>19</v>
      </c>
      <c r="D45" s="7" t="s">
        <v>20</v>
      </c>
      <c r="E45" s="7">
        <v>3.6</v>
      </c>
      <c r="F45" s="7">
        <v>3.6</v>
      </c>
      <c r="G45" s="7">
        <v>3.6</v>
      </c>
      <c r="H45" s="7" t="s">
        <v>82</v>
      </c>
      <c r="I45" s="7" t="s">
        <v>39</v>
      </c>
      <c r="J45" s="12" t="s">
        <v>179</v>
      </c>
      <c r="K45" s="7" t="s">
        <v>25</v>
      </c>
      <c r="L45" s="7" t="s">
        <v>171</v>
      </c>
      <c r="M45" s="7">
        <v>0</v>
      </c>
      <c r="N45" s="7">
        <v>0</v>
      </c>
      <c r="O45" s="7"/>
      <c r="P45" s="7"/>
      <c r="Q45" s="7"/>
      <c r="R45" s="7" t="s">
        <v>450</v>
      </c>
      <c r="S45" s="7"/>
      <c r="T45" s="7"/>
      <c r="U45" s="7"/>
      <c r="V45" s="7"/>
      <c r="W45" s="7" t="s">
        <v>490</v>
      </c>
      <c r="X45" s="5" t="s">
        <v>669</v>
      </c>
      <c r="Y45" s="25"/>
      <c r="Z45" s="16"/>
      <c r="AA45" s="25"/>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row>
    <row r="46" spans="1:243" ht="51" x14ac:dyDescent="0.2">
      <c r="A46" s="7">
        <v>6</v>
      </c>
      <c r="B46" s="12" t="s">
        <v>180</v>
      </c>
      <c r="C46" s="7" t="s">
        <v>19</v>
      </c>
      <c r="D46" s="7" t="s">
        <v>20</v>
      </c>
      <c r="E46" s="7">
        <v>4</v>
      </c>
      <c r="F46" s="7">
        <v>4</v>
      </c>
      <c r="G46" s="7">
        <v>4</v>
      </c>
      <c r="H46" s="7" t="s">
        <v>82</v>
      </c>
      <c r="I46" s="7" t="s">
        <v>39</v>
      </c>
      <c r="J46" s="12" t="s">
        <v>181</v>
      </c>
      <c r="K46" s="7" t="s">
        <v>25</v>
      </c>
      <c r="L46" s="7" t="s">
        <v>171</v>
      </c>
      <c r="M46" s="7">
        <v>0</v>
      </c>
      <c r="N46" s="7">
        <v>0</v>
      </c>
      <c r="O46" s="7"/>
      <c r="P46" s="7"/>
      <c r="Q46" s="7"/>
      <c r="R46" s="7" t="s">
        <v>450</v>
      </c>
      <c r="S46" s="7"/>
      <c r="T46" s="7"/>
      <c r="U46" s="7"/>
      <c r="V46" s="7"/>
      <c r="W46" s="7" t="s">
        <v>490</v>
      </c>
      <c r="X46" s="5" t="s">
        <v>669</v>
      </c>
      <c r="Y46" s="25"/>
      <c r="Z46" s="16"/>
      <c r="AA46" s="25"/>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row>
    <row r="47" spans="1:243" ht="44.45" customHeight="1" x14ac:dyDescent="0.2">
      <c r="A47" s="7">
        <v>7</v>
      </c>
      <c r="B47" s="19" t="s">
        <v>188</v>
      </c>
      <c r="C47" s="7" t="s">
        <v>19</v>
      </c>
      <c r="D47" s="7" t="s">
        <v>20</v>
      </c>
      <c r="E47" s="18">
        <v>2.8</v>
      </c>
      <c r="F47" s="18">
        <v>2.8</v>
      </c>
      <c r="G47" s="18">
        <v>2.8</v>
      </c>
      <c r="H47" s="7" t="s">
        <v>82</v>
      </c>
      <c r="I47" s="14" t="s">
        <v>23</v>
      </c>
      <c r="J47" s="19" t="s">
        <v>189</v>
      </c>
      <c r="K47" s="20" t="s">
        <v>25</v>
      </c>
      <c r="L47" s="20" t="s">
        <v>171</v>
      </c>
      <c r="M47" s="7">
        <v>0</v>
      </c>
      <c r="N47" s="7">
        <v>0</v>
      </c>
      <c r="O47" s="7"/>
      <c r="P47" s="7"/>
      <c r="Q47" s="7"/>
      <c r="R47" s="7" t="s">
        <v>450</v>
      </c>
      <c r="S47" s="122"/>
      <c r="T47" s="122"/>
      <c r="U47" s="7"/>
      <c r="V47" s="122"/>
      <c r="W47" s="7" t="s">
        <v>490</v>
      </c>
      <c r="X47" s="5" t="s">
        <v>669</v>
      </c>
      <c r="Y47" s="122"/>
      <c r="Z47" s="141"/>
      <c r="AA47" s="122"/>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c r="GB47" s="141"/>
      <c r="GC47" s="141"/>
      <c r="GD47" s="141"/>
      <c r="GE47" s="141"/>
      <c r="GF47" s="141"/>
      <c r="GG47" s="141"/>
      <c r="GH47" s="141"/>
      <c r="GI47" s="141"/>
      <c r="GJ47" s="141"/>
      <c r="GK47" s="141"/>
      <c r="GL47" s="141"/>
      <c r="GM47" s="141"/>
      <c r="GN47" s="141"/>
      <c r="GO47" s="141"/>
      <c r="GP47" s="141"/>
      <c r="GQ47" s="141"/>
      <c r="GR47" s="141"/>
      <c r="GS47" s="141"/>
      <c r="GT47" s="141"/>
      <c r="GU47" s="141"/>
    </row>
    <row r="48" spans="1:243" ht="42.6" customHeight="1" x14ac:dyDescent="0.2">
      <c r="A48" s="7">
        <v>8</v>
      </c>
      <c r="B48" s="19" t="s">
        <v>190</v>
      </c>
      <c r="C48" s="7" t="s">
        <v>19</v>
      </c>
      <c r="D48" s="7" t="s">
        <v>20</v>
      </c>
      <c r="E48" s="18">
        <v>4.9400000000000004</v>
      </c>
      <c r="F48" s="18">
        <v>4.9400000000000004</v>
      </c>
      <c r="G48" s="18">
        <v>4.9400000000000004</v>
      </c>
      <c r="H48" s="7" t="s">
        <v>82</v>
      </c>
      <c r="I48" s="14" t="s">
        <v>23</v>
      </c>
      <c r="J48" s="19" t="s">
        <v>191</v>
      </c>
      <c r="K48" s="20" t="s">
        <v>25</v>
      </c>
      <c r="L48" s="20" t="s">
        <v>171</v>
      </c>
      <c r="M48" s="7">
        <v>0</v>
      </c>
      <c r="N48" s="7">
        <v>0</v>
      </c>
      <c r="O48" s="7"/>
      <c r="P48" s="7"/>
      <c r="Q48" s="7"/>
      <c r="R48" s="7" t="s">
        <v>450</v>
      </c>
      <c r="S48" s="122"/>
      <c r="T48" s="122"/>
      <c r="U48" s="7"/>
      <c r="V48" s="122"/>
      <c r="W48" s="7" t="s">
        <v>490</v>
      </c>
      <c r="X48" s="5" t="s">
        <v>669</v>
      </c>
      <c r="Y48" s="122"/>
      <c r="Z48" s="141"/>
      <c r="AA48" s="122"/>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row>
    <row r="49" spans="1:203" ht="76.5" x14ac:dyDescent="0.2">
      <c r="A49" s="7">
        <v>9</v>
      </c>
      <c r="B49" s="23" t="s">
        <v>218</v>
      </c>
      <c r="C49" s="7" t="s">
        <v>19</v>
      </c>
      <c r="D49" s="7" t="s">
        <v>20</v>
      </c>
      <c r="E49" s="24">
        <v>5.3</v>
      </c>
      <c r="F49" s="24">
        <v>5.3</v>
      </c>
      <c r="G49" s="24">
        <v>5.3</v>
      </c>
      <c r="H49" s="7" t="s">
        <v>82</v>
      </c>
      <c r="I49" s="7" t="s">
        <v>219</v>
      </c>
      <c r="J49" s="12" t="s">
        <v>220</v>
      </c>
      <c r="K49" s="7" t="s">
        <v>25</v>
      </c>
      <c r="L49" s="7" t="s">
        <v>171</v>
      </c>
      <c r="M49" s="7">
        <v>0</v>
      </c>
      <c r="N49" s="7">
        <v>0</v>
      </c>
      <c r="O49" s="7"/>
      <c r="P49" s="7"/>
      <c r="Q49" s="7"/>
      <c r="R49" s="7" t="s">
        <v>450</v>
      </c>
      <c r="S49" s="122"/>
      <c r="T49" s="122"/>
      <c r="U49" s="7"/>
      <c r="V49" s="122"/>
      <c r="W49" s="7" t="s">
        <v>490</v>
      </c>
      <c r="X49" s="5" t="s">
        <v>669</v>
      </c>
      <c r="Y49" s="122"/>
      <c r="Z49" s="141"/>
      <c r="AA49" s="122"/>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row>
    <row r="50" spans="1:203" ht="76.5" x14ac:dyDescent="0.2">
      <c r="A50" s="7">
        <v>10</v>
      </c>
      <c r="B50" s="23" t="s">
        <v>221</v>
      </c>
      <c r="C50" s="7" t="s">
        <v>19</v>
      </c>
      <c r="D50" s="7" t="s">
        <v>20</v>
      </c>
      <c r="E50" s="24">
        <v>5.9</v>
      </c>
      <c r="F50" s="24">
        <v>5.9</v>
      </c>
      <c r="G50" s="24">
        <v>5.9</v>
      </c>
      <c r="H50" s="7" t="s">
        <v>82</v>
      </c>
      <c r="I50" s="7" t="s">
        <v>219</v>
      </c>
      <c r="J50" s="12" t="s">
        <v>220</v>
      </c>
      <c r="K50" s="7" t="s">
        <v>25</v>
      </c>
      <c r="L50" s="7" t="s">
        <v>171</v>
      </c>
      <c r="M50" s="7">
        <v>0</v>
      </c>
      <c r="N50" s="7">
        <v>0</v>
      </c>
      <c r="O50" s="7"/>
      <c r="P50" s="7"/>
      <c r="Q50" s="7"/>
      <c r="R50" s="7" t="s">
        <v>450</v>
      </c>
      <c r="S50" s="122"/>
      <c r="T50" s="122"/>
      <c r="U50" s="7"/>
      <c r="V50" s="122"/>
      <c r="W50" s="7" t="s">
        <v>490</v>
      </c>
      <c r="X50" s="5" t="s">
        <v>669</v>
      </c>
      <c r="Y50" s="122"/>
      <c r="Z50" s="141"/>
      <c r="AA50" s="122"/>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row>
    <row r="51" spans="1:203" ht="76.5" x14ac:dyDescent="0.2">
      <c r="A51" s="7">
        <v>11</v>
      </c>
      <c r="B51" s="23" t="s">
        <v>222</v>
      </c>
      <c r="C51" s="7" t="s">
        <v>19</v>
      </c>
      <c r="D51" s="7" t="s">
        <v>20</v>
      </c>
      <c r="E51" s="24">
        <v>9</v>
      </c>
      <c r="F51" s="24">
        <v>9</v>
      </c>
      <c r="G51" s="24">
        <v>9</v>
      </c>
      <c r="H51" s="7" t="s">
        <v>82</v>
      </c>
      <c r="I51" s="7" t="s">
        <v>219</v>
      </c>
      <c r="J51" s="12" t="s">
        <v>220</v>
      </c>
      <c r="K51" s="7" t="s">
        <v>25</v>
      </c>
      <c r="L51" s="7" t="s">
        <v>171</v>
      </c>
      <c r="M51" s="7">
        <v>0</v>
      </c>
      <c r="N51" s="7">
        <v>0</v>
      </c>
      <c r="O51" s="7"/>
      <c r="P51" s="7"/>
      <c r="Q51" s="7"/>
      <c r="R51" s="7" t="s">
        <v>450</v>
      </c>
      <c r="S51" s="122"/>
      <c r="T51" s="122"/>
      <c r="U51" s="7"/>
      <c r="V51" s="122"/>
      <c r="W51" s="7" t="s">
        <v>490</v>
      </c>
      <c r="X51" s="5" t="s">
        <v>669</v>
      </c>
      <c r="Y51" s="122"/>
      <c r="Z51" s="141"/>
      <c r="AA51" s="122"/>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row>
    <row r="52" spans="1:203" ht="76.5" x14ac:dyDescent="0.2">
      <c r="A52" s="7">
        <v>12</v>
      </c>
      <c r="B52" s="23" t="s">
        <v>223</v>
      </c>
      <c r="C52" s="7" t="s">
        <v>19</v>
      </c>
      <c r="D52" s="7" t="s">
        <v>20</v>
      </c>
      <c r="E52" s="24">
        <v>16.399999999999999</v>
      </c>
      <c r="F52" s="24">
        <v>16.399999999999999</v>
      </c>
      <c r="G52" s="24">
        <v>16.399999999999999</v>
      </c>
      <c r="H52" s="7" t="s">
        <v>82</v>
      </c>
      <c r="I52" s="7" t="s">
        <v>219</v>
      </c>
      <c r="J52" s="12" t="s">
        <v>220</v>
      </c>
      <c r="K52" s="7" t="s">
        <v>25</v>
      </c>
      <c r="L52" s="7" t="s">
        <v>171</v>
      </c>
      <c r="M52" s="7">
        <v>0</v>
      </c>
      <c r="N52" s="7">
        <v>0</v>
      </c>
      <c r="O52" s="7"/>
      <c r="P52" s="7"/>
      <c r="Q52" s="7"/>
      <c r="R52" s="7" t="s">
        <v>450</v>
      </c>
      <c r="S52" s="122"/>
      <c r="T52" s="122"/>
      <c r="U52" s="7"/>
      <c r="V52" s="122"/>
      <c r="W52" s="7" t="s">
        <v>490</v>
      </c>
      <c r="X52" s="5" t="s">
        <v>669</v>
      </c>
      <c r="Y52" s="122"/>
      <c r="Z52" s="141"/>
      <c r="AA52" s="122"/>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41"/>
      <c r="FG52" s="141"/>
      <c r="FH52" s="141"/>
      <c r="FI52" s="141"/>
      <c r="FJ52" s="141"/>
      <c r="FK52" s="141"/>
      <c r="FL52" s="141"/>
      <c r="FM52" s="141"/>
      <c r="FN52" s="141"/>
      <c r="FO52" s="141"/>
      <c r="FP52" s="141"/>
      <c r="FQ52" s="141"/>
      <c r="FR52" s="141"/>
      <c r="FS52" s="141"/>
      <c r="FT52" s="141"/>
      <c r="FU52" s="141"/>
      <c r="FV52" s="141"/>
      <c r="FW52" s="141"/>
      <c r="FX52" s="141"/>
      <c r="FY52" s="141"/>
      <c r="FZ52" s="141"/>
      <c r="GA52" s="141"/>
      <c r="GB52" s="141"/>
      <c r="GC52" s="141"/>
      <c r="GD52" s="141"/>
      <c r="GE52" s="141"/>
      <c r="GF52" s="141"/>
      <c r="GG52" s="141"/>
      <c r="GH52" s="141"/>
      <c r="GI52" s="141"/>
      <c r="GJ52" s="141"/>
      <c r="GK52" s="141"/>
      <c r="GL52" s="141"/>
      <c r="GM52" s="141"/>
      <c r="GN52" s="141"/>
      <c r="GO52" s="141"/>
      <c r="GP52" s="141"/>
      <c r="GQ52" s="141"/>
      <c r="GR52" s="141"/>
      <c r="GS52" s="141"/>
      <c r="GT52" s="141"/>
      <c r="GU52" s="141"/>
    </row>
    <row r="53" spans="1:203" ht="89.25" x14ac:dyDescent="0.2">
      <c r="A53" s="7">
        <v>13</v>
      </c>
      <c r="B53" s="12" t="s">
        <v>273</v>
      </c>
      <c r="C53" s="7" t="s">
        <v>19</v>
      </c>
      <c r="D53" s="7" t="s">
        <v>102</v>
      </c>
      <c r="E53" s="7">
        <v>0.34</v>
      </c>
      <c r="F53" s="7"/>
      <c r="G53" s="7">
        <v>0</v>
      </c>
      <c r="H53" s="12" t="s">
        <v>82</v>
      </c>
      <c r="I53" s="7" t="s">
        <v>274</v>
      </c>
      <c r="J53" s="12" t="s">
        <v>275</v>
      </c>
      <c r="K53" s="7" t="s">
        <v>261</v>
      </c>
      <c r="L53" s="7"/>
      <c r="M53" s="7">
        <v>0</v>
      </c>
      <c r="N53" s="12">
        <v>0</v>
      </c>
      <c r="O53" s="7"/>
      <c r="P53" s="12"/>
      <c r="Q53" s="12"/>
      <c r="R53" s="7" t="s">
        <v>450</v>
      </c>
      <c r="S53" s="12"/>
      <c r="T53" s="12"/>
      <c r="U53" s="12"/>
      <c r="V53" s="12"/>
      <c r="W53" s="12" t="s">
        <v>609</v>
      </c>
      <c r="X53" s="7" t="s">
        <v>670</v>
      </c>
      <c r="Y53" s="12"/>
      <c r="Z53" s="15"/>
      <c r="AA53" s="12"/>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row>
    <row r="54" spans="1:203" s="27" customFormat="1" ht="38.25" x14ac:dyDescent="0.2">
      <c r="A54" s="7">
        <v>14</v>
      </c>
      <c r="B54" s="29" t="s">
        <v>530</v>
      </c>
      <c r="C54" s="31" t="s">
        <v>19</v>
      </c>
      <c r="D54" s="28" t="s">
        <v>531</v>
      </c>
      <c r="E54" s="32">
        <v>3.5</v>
      </c>
      <c r="F54" s="32"/>
      <c r="G54" s="32">
        <v>3.5</v>
      </c>
      <c r="H54" s="28" t="s">
        <v>82</v>
      </c>
      <c r="I54" s="28" t="s">
        <v>23</v>
      </c>
      <c r="J54" s="29" t="s">
        <v>532</v>
      </c>
      <c r="K54" s="14"/>
      <c r="L54" s="7"/>
      <c r="M54" s="7"/>
      <c r="N54" s="74"/>
      <c r="O54" s="74"/>
      <c r="P54" s="74"/>
      <c r="Q54" s="74"/>
      <c r="R54" s="74"/>
      <c r="S54" s="74"/>
      <c r="T54" s="45"/>
      <c r="U54" s="45"/>
      <c r="V54" s="45"/>
      <c r="W54" s="79"/>
      <c r="X54" s="5" t="s">
        <v>669</v>
      </c>
      <c r="Y54" s="45"/>
      <c r="AA54" s="45"/>
    </row>
    <row r="55" spans="1:203" s="27" customFormat="1" ht="38.25" x14ac:dyDescent="0.2">
      <c r="A55" s="7">
        <v>15</v>
      </c>
      <c r="B55" s="29" t="s">
        <v>533</v>
      </c>
      <c r="C55" s="31" t="s">
        <v>19</v>
      </c>
      <c r="D55" s="28" t="s">
        <v>531</v>
      </c>
      <c r="E55" s="32">
        <v>0.1</v>
      </c>
      <c r="F55" s="32"/>
      <c r="G55" s="32">
        <v>0.1</v>
      </c>
      <c r="H55" s="28" t="s">
        <v>82</v>
      </c>
      <c r="I55" s="28" t="s">
        <v>534</v>
      </c>
      <c r="J55" s="29" t="s">
        <v>535</v>
      </c>
      <c r="K55" s="14"/>
      <c r="L55" s="7"/>
      <c r="M55" s="7"/>
      <c r="N55" s="74"/>
      <c r="O55" s="74"/>
      <c r="P55" s="74"/>
      <c r="Q55" s="74"/>
      <c r="R55" s="74"/>
      <c r="S55" s="74"/>
      <c r="T55" s="45"/>
      <c r="U55" s="45"/>
      <c r="V55" s="45"/>
      <c r="W55" s="79"/>
      <c r="X55" s="5" t="s">
        <v>669</v>
      </c>
      <c r="Y55" s="45"/>
      <c r="AA55" s="45"/>
    </row>
    <row r="56" spans="1:203" s="27" customFormat="1" ht="38.25" x14ac:dyDescent="0.2">
      <c r="A56" s="7">
        <v>16</v>
      </c>
      <c r="B56" s="29" t="s">
        <v>536</v>
      </c>
      <c r="C56" s="31" t="s">
        <v>19</v>
      </c>
      <c r="D56" s="28" t="s">
        <v>531</v>
      </c>
      <c r="E56" s="32">
        <v>0.15</v>
      </c>
      <c r="F56" s="32"/>
      <c r="G56" s="32">
        <v>0.15</v>
      </c>
      <c r="H56" s="28" t="s">
        <v>82</v>
      </c>
      <c r="I56" s="28" t="s">
        <v>75</v>
      </c>
      <c r="J56" s="29" t="s">
        <v>535</v>
      </c>
      <c r="K56" s="14"/>
      <c r="L56" s="7"/>
      <c r="M56" s="7"/>
      <c r="N56" s="74"/>
      <c r="O56" s="74"/>
      <c r="P56" s="74"/>
      <c r="Q56" s="74"/>
      <c r="R56" s="74"/>
      <c r="S56" s="74"/>
      <c r="T56" s="45"/>
      <c r="U56" s="45"/>
      <c r="V56" s="45"/>
      <c r="W56" s="79"/>
      <c r="X56" s="5" t="s">
        <v>669</v>
      </c>
      <c r="Y56" s="45"/>
      <c r="AA56" s="45"/>
    </row>
    <row r="57" spans="1:203" s="27" customFormat="1" ht="38.25" x14ac:dyDescent="0.2">
      <c r="A57" s="7">
        <v>17</v>
      </c>
      <c r="B57" s="29" t="s">
        <v>537</v>
      </c>
      <c r="C57" s="31" t="s">
        <v>19</v>
      </c>
      <c r="D57" s="28" t="s">
        <v>531</v>
      </c>
      <c r="E57" s="32">
        <v>0.3</v>
      </c>
      <c r="F57" s="32"/>
      <c r="G57" s="32">
        <v>0.3</v>
      </c>
      <c r="H57" s="28" t="s">
        <v>82</v>
      </c>
      <c r="I57" s="28" t="s">
        <v>23</v>
      </c>
      <c r="J57" s="29" t="s">
        <v>535</v>
      </c>
      <c r="K57" s="14"/>
      <c r="L57" s="7"/>
      <c r="M57" s="7"/>
      <c r="N57" s="74"/>
      <c r="O57" s="74"/>
      <c r="P57" s="74"/>
      <c r="Q57" s="74"/>
      <c r="R57" s="74"/>
      <c r="S57" s="74"/>
      <c r="T57" s="45"/>
      <c r="U57" s="45"/>
      <c r="V57" s="45"/>
      <c r="W57" s="79"/>
      <c r="X57" s="5" t="s">
        <v>669</v>
      </c>
      <c r="Y57" s="45"/>
      <c r="AA57" s="45"/>
    </row>
    <row r="58" spans="1:203" s="27" customFormat="1" ht="38.25" x14ac:dyDescent="0.2">
      <c r="A58" s="7">
        <v>18</v>
      </c>
      <c r="B58" s="29" t="s">
        <v>538</v>
      </c>
      <c r="C58" s="31" t="s">
        <v>19</v>
      </c>
      <c r="D58" s="28" t="s">
        <v>531</v>
      </c>
      <c r="E58" s="32">
        <v>1.4999999999999999E-2</v>
      </c>
      <c r="F58" s="32"/>
      <c r="G58" s="32">
        <v>1.4999999999999999E-2</v>
      </c>
      <c r="H58" s="28" t="s">
        <v>82</v>
      </c>
      <c r="I58" s="28" t="s">
        <v>539</v>
      </c>
      <c r="J58" s="29" t="s">
        <v>535</v>
      </c>
      <c r="K58" s="14"/>
      <c r="L58" s="7"/>
      <c r="M58" s="7"/>
      <c r="N58" s="74"/>
      <c r="O58" s="74"/>
      <c r="P58" s="74"/>
      <c r="Q58" s="74"/>
      <c r="R58" s="74"/>
      <c r="S58" s="74"/>
      <c r="T58" s="45"/>
      <c r="U58" s="45"/>
      <c r="V58" s="45"/>
      <c r="W58" s="79"/>
      <c r="X58" s="5" t="s">
        <v>669</v>
      </c>
      <c r="Y58" s="45"/>
      <c r="AA58" s="45"/>
    </row>
    <row r="59" spans="1:203" s="27" customFormat="1" ht="38.25" x14ac:dyDescent="0.2">
      <c r="A59" s="7">
        <v>19</v>
      </c>
      <c r="B59" s="29" t="s">
        <v>540</v>
      </c>
      <c r="C59" s="31" t="s">
        <v>19</v>
      </c>
      <c r="D59" s="28" t="s">
        <v>531</v>
      </c>
      <c r="E59" s="32">
        <v>0.35</v>
      </c>
      <c r="F59" s="32"/>
      <c r="G59" s="32">
        <v>0.35</v>
      </c>
      <c r="H59" s="28" t="s">
        <v>82</v>
      </c>
      <c r="I59" s="28" t="s">
        <v>72</v>
      </c>
      <c r="J59" s="29" t="s">
        <v>535</v>
      </c>
      <c r="K59" s="14"/>
      <c r="L59" s="7"/>
      <c r="M59" s="7"/>
      <c r="N59" s="74"/>
      <c r="O59" s="74"/>
      <c r="P59" s="74"/>
      <c r="Q59" s="74"/>
      <c r="R59" s="74"/>
      <c r="S59" s="74"/>
      <c r="T59" s="45"/>
      <c r="U59" s="45"/>
      <c r="V59" s="45"/>
      <c r="W59" s="79"/>
      <c r="X59" s="5" t="s">
        <v>669</v>
      </c>
      <c r="Y59" s="45"/>
      <c r="AA59" s="45"/>
    </row>
    <row r="60" spans="1:203" s="27" customFormat="1" ht="38.25" x14ac:dyDescent="0.2">
      <c r="A60" s="7">
        <v>20</v>
      </c>
      <c r="B60" s="29" t="s">
        <v>541</v>
      </c>
      <c r="C60" s="31" t="s">
        <v>19</v>
      </c>
      <c r="D60" s="28" t="s">
        <v>531</v>
      </c>
      <c r="E60" s="32">
        <v>0.45</v>
      </c>
      <c r="F60" s="32"/>
      <c r="G60" s="32">
        <v>0.45</v>
      </c>
      <c r="H60" s="28" t="s">
        <v>82</v>
      </c>
      <c r="I60" s="28" t="s">
        <v>206</v>
      </c>
      <c r="J60" s="29" t="s">
        <v>535</v>
      </c>
      <c r="K60" s="14"/>
      <c r="L60" s="7"/>
      <c r="M60" s="7"/>
      <c r="N60" s="74"/>
      <c r="O60" s="74"/>
      <c r="P60" s="74"/>
      <c r="Q60" s="74"/>
      <c r="R60" s="74"/>
      <c r="S60" s="74"/>
      <c r="T60" s="45"/>
      <c r="U60" s="45"/>
      <c r="V60" s="45"/>
      <c r="W60" s="79"/>
      <c r="X60" s="5" t="s">
        <v>669</v>
      </c>
      <c r="Y60" s="45"/>
      <c r="AA60" s="45"/>
    </row>
    <row r="61" spans="1:203" s="27" customFormat="1" ht="38.25" x14ac:dyDescent="0.2">
      <c r="A61" s="7">
        <v>21</v>
      </c>
      <c r="B61" s="29" t="s">
        <v>542</v>
      </c>
      <c r="C61" s="31" t="s">
        <v>19</v>
      </c>
      <c r="D61" s="28" t="s">
        <v>531</v>
      </c>
      <c r="E61" s="32">
        <v>0.45</v>
      </c>
      <c r="F61" s="32"/>
      <c r="G61" s="32">
        <v>0.45</v>
      </c>
      <c r="H61" s="28" t="s">
        <v>82</v>
      </c>
      <c r="I61" s="28" t="s">
        <v>193</v>
      </c>
      <c r="J61" s="29" t="s">
        <v>535</v>
      </c>
      <c r="K61" s="14"/>
      <c r="L61" s="7"/>
      <c r="M61" s="7"/>
      <c r="N61" s="74"/>
      <c r="O61" s="74"/>
      <c r="P61" s="74"/>
      <c r="Q61" s="74"/>
      <c r="R61" s="74"/>
      <c r="S61" s="74"/>
      <c r="T61" s="45"/>
      <c r="U61" s="45"/>
      <c r="V61" s="45"/>
      <c r="W61" s="79"/>
      <c r="X61" s="5" t="s">
        <v>669</v>
      </c>
      <c r="Y61" s="45"/>
      <c r="AA61" s="45"/>
    </row>
    <row r="62" spans="1:203" s="27" customFormat="1" ht="38.25" x14ac:dyDescent="0.2">
      <c r="A62" s="7">
        <v>22</v>
      </c>
      <c r="B62" s="29" t="s">
        <v>543</v>
      </c>
      <c r="C62" s="31" t="s">
        <v>19</v>
      </c>
      <c r="D62" s="28" t="s">
        <v>531</v>
      </c>
      <c r="E62" s="32">
        <v>1.6</v>
      </c>
      <c r="F62" s="32"/>
      <c r="G62" s="32">
        <v>1.6</v>
      </c>
      <c r="H62" s="28" t="s">
        <v>82</v>
      </c>
      <c r="I62" s="28" t="s">
        <v>88</v>
      </c>
      <c r="J62" s="29" t="s">
        <v>535</v>
      </c>
      <c r="K62" s="14"/>
      <c r="L62" s="7"/>
      <c r="M62" s="7"/>
      <c r="N62" s="74"/>
      <c r="O62" s="74"/>
      <c r="P62" s="74"/>
      <c r="Q62" s="74"/>
      <c r="R62" s="74"/>
      <c r="S62" s="74"/>
      <c r="T62" s="45"/>
      <c r="U62" s="45"/>
      <c r="V62" s="45"/>
      <c r="W62" s="79"/>
      <c r="X62" s="5" t="s">
        <v>669</v>
      </c>
      <c r="Y62" s="45"/>
      <c r="AA62" s="45"/>
    </row>
    <row r="63" spans="1:203" s="27" customFormat="1" ht="38.25" x14ac:dyDescent="0.2">
      <c r="A63" s="7">
        <v>23</v>
      </c>
      <c r="B63" s="29" t="s">
        <v>544</v>
      </c>
      <c r="C63" s="31" t="s">
        <v>19</v>
      </c>
      <c r="D63" s="28" t="s">
        <v>531</v>
      </c>
      <c r="E63" s="32">
        <v>0.5</v>
      </c>
      <c r="F63" s="32"/>
      <c r="G63" s="32">
        <v>0.5</v>
      </c>
      <c r="H63" s="28" t="s">
        <v>82</v>
      </c>
      <c r="I63" s="28" t="s">
        <v>106</v>
      </c>
      <c r="J63" s="29" t="s">
        <v>535</v>
      </c>
      <c r="K63" s="14"/>
      <c r="L63" s="7"/>
      <c r="M63" s="7"/>
      <c r="N63" s="74"/>
      <c r="O63" s="74"/>
      <c r="P63" s="74"/>
      <c r="Q63" s="74"/>
      <c r="R63" s="74"/>
      <c r="S63" s="74"/>
      <c r="T63" s="45"/>
      <c r="U63" s="45"/>
      <c r="V63" s="45"/>
      <c r="W63" s="79"/>
      <c r="X63" s="5" t="s">
        <v>669</v>
      </c>
      <c r="Y63" s="45"/>
      <c r="AA63" s="45"/>
    </row>
    <row r="64" spans="1:203" s="27" customFormat="1" ht="38.25" x14ac:dyDescent="0.2">
      <c r="A64" s="7">
        <v>24</v>
      </c>
      <c r="B64" s="29" t="s">
        <v>545</v>
      </c>
      <c r="C64" s="31" t="s">
        <v>19</v>
      </c>
      <c r="D64" s="28" t="s">
        <v>531</v>
      </c>
      <c r="E64" s="32">
        <v>2.5000000000000001E-2</v>
      </c>
      <c r="F64" s="32"/>
      <c r="G64" s="32">
        <v>2.5000000000000001E-2</v>
      </c>
      <c r="H64" s="28" t="s">
        <v>82</v>
      </c>
      <c r="I64" s="28" t="s">
        <v>58</v>
      </c>
      <c r="J64" s="29" t="s">
        <v>535</v>
      </c>
      <c r="K64" s="14"/>
      <c r="L64" s="7"/>
      <c r="M64" s="7"/>
      <c r="N64" s="74"/>
      <c r="O64" s="74"/>
      <c r="P64" s="74"/>
      <c r="Q64" s="74"/>
      <c r="R64" s="74"/>
      <c r="S64" s="74"/>
      <c r="T64" s="45"/>
      <c r="U64" s="45"/>
      <c r="V64" s="45"/>
      <c r="W64" s="79"/>
      <c r="X64" s="5" t="s">
        <v>669</v>
      </c>
      <c r="Y64" s="45"/>
      <c r="AA64" s="45"/>
    </row>
    <row r="65" spans="1:27" s="27" customFormat="1" ht="38.25" x14ac:dyDescent="0.2">
      <c r="A65" s="7">
        <v>25</v>
      </c>
      <c r="B65" s="29" t="s">
        <v>546</v>
      </c>
      <c r="C65" s="31" t="s">
        <v>19</v>
      </c>
      <c r="D65" s="28" t="s">
        <v>531</v>
      </c>
      <c r="E65" s="32">
        <v>0.15</v>
      </c>
      <c r="F65" s="32"/>
      <c r="G65" s="32">
        <v>0.15</v>
      </c>
      <c r="H65" s="28" t="s">
        <v>82</v>
      </c>
      <c r="I65" s="28" t="s">
        <v>374</v>
      </c>
      <c r="J65" s="29" t="s">
        <v>535</v>
      </c>
      <c r="K65" s="14"/>
      <c r="L65" s="7"/>
      <c r="M65" s="7"/>
      <c r="N65" s="74"/>
      <c r="O65" s="74"/>
      <c r="P65" s="74"/>
      <c r="Q65" s="74"/>
      <c r="R65" s="74"/>
      <c r="S65" s="74"/>
      <c r="T65" s="45"/>
      <c r="U65" s="45"/>
      <c r="V65" s="45"/>
      <c r="W65" s="79"/>
      <c r="X65" s="5" t="s">
        <v>669</v>
      </c>
      <c r="Y65" s="45"/>
      <c r="AA65" s="45"/>
    </row>
    <row r="66" spans="1:27" s="27" customFormat="1" ht="38.25" x14ac:dyDescent="0.2">
      <c r="A66" s="7">
        <v>26</v>
      </c>
      <c r="B66" s="29" t="s">
        <v>547</v>
      </c>
      <c r="C66" s="31" t="s">
        <v>19</v>
      </c>
      <c r="D66" s="28" t="s">
        <v>531</v>
      </c>
      <c r="E66" s="32">
        <v>0.1</v>
      </c>
      <c r="F66" s="32"/>
      <c r="G66" s="32">
        <v>0.1</v>
      </c>
      <c r="H66" s="28" t="s">
        <v>82</v>
      </c>
      <c r="I66" s="28" t="s">
        <v>32</v>
      </c>
      <c r="J66" s="29" t="s">
        <v>535</v>
      </c>
      <c r="K66" s="14"/>
      <c r="L66" s="7"/>
      <c r="M66" s="7"/>
      <c r="N66" s="74"/>
      <c r="O66" s="74"/>
      <c r="P66" s="74"/>
      <c r="Q66" s="74"/>
      <c r="R66" s="74"/>
      <c r="S66" s="74"/>
      <c r="T66" s="45"/>
      <c r="U66" s="45"/>
      <c r="V66" s="45"/>
      <c r="W66" s="79"/>
      <c r="X66" s="5" t="s">
        <v>669</v>
      </c>
      <c r="Y66" s="45"/>
      <c r="AA66" s="45"/>
    </row>
  </sheetData>
  <mergeCells count="25">
    <mergeCell ref="AA4:AA6"/>
    <mergeCell ref="F5:G5"/>
    <mergeCell ref="H5:H6"/>
    <mergeCell ref="I5:I6"/>
    <mergeCell ref="M5:N5"/>
    <mergeCell ref="O5:O6"/>
    <mergeCell ref="P5:Q5"/>
    <mergeCell ref="R5:S5"/>
    <mergeCell ref="T5:V5"/>
    <mergeCell ref="K4:K6"/>
    <mergeCell ref="L4:L6"/>
    <mergeCell ref="M4:V4"/>
    <mergeCell ref="W4:W6"/>
    <mergeCell ref="X4:X6"/>
    <mergeCell ref="Y4:Y6"/>
    <mergeCell ref="A2:V2"/>
    <mergeCell ref="A3:V3"/>
    <mergeCell ref="A4:A6"/>
    <mergeCell ref="B4:B6"/>
    <mergeCell ref="C4:C6"/>
    <mergeCell ref="D4:D6"/>
    <mergeCell ref="E4:E6"/>
    <mergeCell ref="F4:G4"/>
    <mergeCell ref="H4:I4"/>
    <mergeCell ref="J4:J6"/>
  </mergeCells>
  <printOptions horizontalCentered="1"/>
  <pageMargins left="0.45" right="0.45" top="0.5" bottom="0.5" header="0.3" footer="0.3"/>
  <pageSetup paperSize="9" scale="70" orientation="landscape" horizontalDpi="300" verticalDpi="0"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I160"/>
  <sheetViews>
    <sheetView workbookViewId="0">
      <selection activeCell="J82" sqref="J82"/>
    </sheetView>
  </sheetViews>
  <sheetFormatPr defaultColWidth="8.85546875" defaultRowHeight="12.75" x14ac:dyDescent="0.2"/>
  <cols>
    <col min="1" max="1" width="5.140625" style="143" bestFit="1" customWidth="1"/>
    <col min="2" max="2" width="27.28515625" style="143" customWidth="1"/>
    <col min="3" max="3" width="7.85546875" style="143" customWidth="1"/>
    <col min="4" max="4" width="17" style="143" customWidth="1"/>
    <col min="5" max="5" width="6.7109375" style="143" customWidth="1"/>
    <col min="6" max="6" width="7.140625" style="143" bestFit="1" customWidth="1"/>
    <col min="7" max="7" width="8" style="143" customWidth="1"/>
    <col min="8" max="8" width="8" style="143" hidden="1" customWidth="1"/>
    <col min="9" max="9" width="18" style="143" customWidth="1"/>
    <col min="10" max="10" width="43.7109375" style="143" customWidth="1"/>
    <col min="11" max="11" width="8.42578125" style="143" customWidth="1"/>
    <col min="12" max="12" width="7.28515625" style="143" hidden="1" customWidth="1"/>
    <col min="13" max="13" width="7.7109375" style="143" customWidth="1"/>
    <col min="14" max="14" width="7.28515625" style="143" customWidth="1"/>
    <col min="15" max="21" width="9.42578125" style="143" hidden="1" customWidth="1"/>
    <col min="22" max="22" width="11.85546875" style="143" hidden="1" customWidth="1"/>
    <col min="23" max="23" width="18.28515625" style="144" customWidth="1"/>
    <col min="24" max="24" width="8.7109375" style="162" customWidth="1"/>
    <col min="25" max="25" width="7.5703125" style="143" customWidth="1"/>
    <col min="26" max="26" width="8.85546875" style="143"/>
    <col min="27" max="27" width="12" style="143" customWidth="1"/>
    <col min="28" max="16384" width="8.85546875" style="143"/>
  </cols>
  <sheetData>
    <row r="1" spans="1:203" x14ac:dyDescent="0.2">
      <c r="A1" s="58"/>
      <c r="B1" s="1"/>
      <c r="C1" s="58"/>
      <c r="D1" s="1"/>
      <c r="E1" s="1"/>
      <c r="F1" s="1"/>
      <c r="G1" s="1"/>
      <c r="H1" s="1"/>
      <c r="I1" s="1"/>
      <c r="J1" s="1"/>
      <c r="K1" s="1"/>
      <c r="L1" s="1"/>
      <c r="M1" s="141"/>
      <c r="N1" s="141"/>
      <c r="O1" s="141"/>
      <c r="P1" s="141"/>
      <c r="Q1" s="141"/>
      <c r="R1" s="141"/>
      <c r="S1" s="141"/>
      <c r="T1" s="141"/>
      <c r="U1" s="141"/>
      <c r="V1" s="141"/>
      <c r="W1" s="142"/>
      <c r="X1" s="16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row>
    <row r="2" spans="1:203" x14ac:dyDescent="0.2">
      <c r="A2" s="249" t="s">
        <v>652</v>
      </c>
      <c r="B2" s="249"/>
      <c r="C2" s="249"/>
      <c r="D2" s="249"/>
      <c r="E2" s="249"/>
      <c r="F2" s="249"/>
      <c r="G2" s="249"/>
      <c r="H2" s="249"/>
      <c r="I2" s="249"/>
      <c r="J2" s="249"/>
      <c r="K2" s="249"/>
      <c r="L2" s="249"/>
      <c r="M2" s="249"/>
      <c r="N2" s="249"/>
      <c r="O2" s="249"/>
      <c r="P2" s="249"/>
      <c r="Q2" s="249"/>
      <c r="R2" s="249"/>
      <c r="S2" s="249"/>
      <c r="T2" s="249"/>
      <c r="U2" s="249"/>
      <c r="V2" s="249"/>
      <c r="W2" s="142"/>
      <c r="X2" s="16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row>
    <row r="3" spans="1:203" x14ac:dyDescent="0.2">
      <c r="A3" s="271" t="s">
        <v>447</v>
      </c>
      <c r="B3" s="271"/>
      <c r="C3" s="271"/>
      <c r="D3" s="271"/>
      <c r="E3" s="271"/>
      <c r="F3" s="271"/>
      <c r="G3" s="271"/>
      <c r="H3" s="271"/>
      <c r="I3" s="271"/>
      <c r="J3" s="271"/>
      <c r="K3" s="271"/>
      <c r="L3" s="271"/>
      <c r="M3" s="271"/>
      <c r="N3" s="271"/>
      <c r="O3" s="271"/>
      <c r="P3" s="271"/>
      <c r="Q3" s="271"/>
      <c r="R3" s="271"/>
      <c r="S3" s="271"/>
      <c r="T3" s="271"/>
      <c r="U3" s="271"/>
      <c r="V3" s="271"/>
      <c r="W3" s="142"/>
      <c r="X3" s="16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row>
    <row r="4" spans="1:203" s="46" customFormat="1" x14ac:dyDescent="0.25">
      <c r="A4" s="248" t="s">
        <v>1</v>
      </c>
      <c r="B4" s="248" t="s">
        <v>2</v>
      </c>
      <c r="C4" s="248" t="s">
        <v>422</v>
      </c>
      <c r="D4" s="248" t="s">
        <v>423</v>
      </c>
      <c r="E4" s="248" t="s">
        <v>3</v>
      </c>
      <c r="F4" s="248" t="s">
        <v>4</v>
      </c>
      <c r="G4" s="248"/>
      <c r="H4" s="248" t="s">
        <v>5</v>
      </c>
      <c r="I4" s="248"/>
      <c r="J4" s="248" t="s">
        <v>6</v>
      </c>
      <c r="K4" s="248" t="s">
        <v>7</v>
      </c>
      <c r="L4" s="248" t="s">
        <v>654</v>
      </c>
      <c r="M4" s="252" t="s">
        <v>425</v>
      </c>
      <c r="N4" s="252"/>
      <c r="O4" s="252"/>
      <c r="P4" s="252"/>
      <c r="Q4" s="252"/>
      <c r="R4" s="252"/>
      <c r="S4" s="252"/>
      <c r="T4" s="252"/>
      <c r="U4" s="252"/>
      <c r="V4" s="252"/>
      <c r="W4" s="248" t="s">
        <v>672</v>
      </c>
      <c r="X4" s="248" t="s">
        <v>671</v>
      </c>
      <c r="Y4" s="252" t="s">
        <v>7</v>
      </c>
      <c r="AA4" s="250" t="s">
        <v>673</v>
      </c>
    </row>
    <row r="5" spans="1:203" s="46" customFormat="1" x14ac:dyDescent="0.25">
      <c r="A5" s="248"/>
      <c r="B5" s="248"/>
      <c r="C5" s="248"/>
      <c r="D5" s="248"/>
      <c r="E5" s="248"/>
      <c r="F5" s="248" t="s">
        <v>426</v>
      </c>
      <c r="G5" s="248"/>
      <c r="H5" s="248" t="s">
        <v>10</v>
      </c>
      <c r="I5" s="248" t="s">
        <v>11</v>
      </c>
      <c r="J5" s="248"/>
      <c r="K5" s="248"/>
      <c r="L5" s="248"/>
      <c r="M5" s="248" t="s">
        <v>427</v>
      </c>
      <c r="N5" s="248"/>
      <c r="O5" s="248" t="s">
        <v>455</v>
      </c>
      <c r="P5" s="248" t="s">
        <v>428</v>
      </c>
      <c r="Q5" s="248"/>
      <c r="R5" s="248" t="s">
        <v>429</v>
      </c>
      <c r="S5" s="248"/>
      <c r="T5" s="248" t="s">
        <v>7</v>
      </c>
      <c r="U5" s="248"/>
      <c r="V5" s="248"/>
      <c r="W5" s="248"/>
      <c r="X5" s="248"/>
      <c r="Y5" s="252"/>
      <c r="AA5" s="256" t="s">
        <v>673</v>
      </c>
    </row>
    <row r="6" spans="1:203" s="46" customFormat="1" ht="76.5" x14ac:dyDescent="0.25">
      <c r="A6" s="248"/>
      <c r="B6" s="248"/>
      <c r="C6" s="248"/>
      <c r="D6" s="248"/>
      <c r="E6" s="248"/>
      <c r="F6" s="163" t="s">
        <v>430</v>
      </c>
      <c r="G6" s="163" t="s">
        <v>9</v>
      </c>
      <c r="H6" s="248"/>
      <c r="I6" s="248"/>
      <c r="J6" s="248"/>
      <c r="K6" s="248"/>
      <c r="L6" s="248"/>
      <c r="M6" s="163" t="s">
        <v>3</v>
      </c>
      <c r="N6" s="163" t="s">
        <v>431</v>
      </c>
      <c r="O6" s="248"/>
      <c r="P6" s="163" t="s">
        <v>432</v>
      </c>
      <c r="Q6" s="47" t="s">
        <v>433</v>
      </c>
      <c r="R6" s="163" t="s">
        <v>448</v>
      </c>
      <c r="S6" s="163" t="s">
        <v>434</v>
      </c>
      <c r="T6" s="163" t="s">
        <v>449</v>
      </c>
      <c r="U6" s="163" t="s">
        <v>435</v>
      </c>
      <c r="V6" s="163" t="s">
        <v>436</v>
      </c>
      <c r="W6" s="248"/>
      <c r="X6" s="248"/>
      <c r="Y6" s="252"/>
      <c r="AA6" s="251"/>
    </row>
    <row r="7" spans="1:203" ht="15.75" x14ac:dyDescent="0.2">
      <c r="A7" s="153" t="s">
        <v>12</v>
      </c>
      <c r="B7" s="154" t="s">
        <v>651</v>
      </c>
      <c r="C7" s="154"/>
      <c r="D7" s="154"/>
      <c r="E7" s="154"/>
      <c r="F7" s="154"/>
      <c r="G7" s="154"/>
      <c r="H7" s="154"/>
      <c r="I7" s="154"/>
      <c r="J7" s="154"/>
      <c r="K7" s="154"/>
      <c r="L7" s="154"/>
      <c r="M7" s="125"/>
      <c r="N7" s="125"/>
      <c r="O7" s="125"/>
      <c r="P7" s="125"/>
      <c r="Q7" s="125"/>
      <c r="R7" s="125"/>
      <c r="S7" s="125"/>
      <c r="T7" s="125"/>
      <c r="U7" s="125"/>
      <c r="V7" s="125"/>
      <c r="W7" s="155"/>
      <c r="X7" s="124"/>
      <c r="Y7" s="125"/>
      <c r="AA7" s="125"/>
    </row>
    <row r="8" spans="1:203" ht="15.75" hidden="1" x14ac:dyDescent="0.2">
      <c r="A8" s="153" t="s">
        <v>14</v>
      </c>
      <c r="B8" s="154" t="s">
        <v>13</v>
      </c>
      <c r="C8" s="154"/>
      <c r="D8" s="154"/>
      <c r="E8" s="154"/>
      <c r="F8" s="154"/>
      <c r="G8" s="154"/>
      <c r="H8" s="154"/>
      <c r="I8" s="154"/>
      <c r="J8" s="154"/>
      <c r="K8" s="154"/>
      <c r="L8" s="154"/>
      <c r="M8" s="125"/>
      <c r="N8" s="125"/>
      <c r="O8" s="125"/>
      <c r="P8" s="125"/>
      <c r="Q8" s="125"/>
      <c r="R8" s="125"/>
      <c r="S8" s="125"/>
      <c r="T8" s="125"/>
      <c r="U8" s="125"/>
      <c r="V8" s="125"/>
      <c r="W8" s="155"/>
      <c r="X8" s="124"/>
      <c r="Y8" s="125"/>
      <c r="AA8" s="125"/>
    </row>
    <row r="9" spans="1:203" ht="15.75" hidden="1" x14ac:dyDescent="0.2">
      <c r="A9" s="153" t="s">
        <v>16</v>
      </c>
      <c r="B9" s="154" t="s">
        <v>15</v>
      </c>
      <c r="C9" s="154"/>
      <c r="D9" s="154"/>
      <c r="E9" s="154"/>
      <c r="F9" s="154"/>
      <c r="G9" s="154"/>
      <c r="H9" s="154"/>
      <c r="I9" s="154"/>
      <c r="J9" s="154"/>
      <c r="K9" s="154"/>
      <c r="L9" s="154"/>
      <c r="M9" s="125"/>
      <c r="N9" s="125"/>
      <c r="O9" s="125"/>
      <c r="P9" s="125"/>
      <c r="Q9" s="125"/>
      <c r="R9" s="125"/>
      <c r="S9" s="125"/>
      <c r="T9" s="125"/>
      <c r="U9" s="125"/>
      <c r="V9" s="125"/>
      <c r="W9" s="155"/>
      <c r="X9" s="124"/>
      <c r="Y9" s="125"/>
      <c r="AA9" s="125"/>
    </row>
    <row r="10" spans="1:203" ht="89.25" hidden="1" x14ac:dyDescent="0.2">
      <c r="A10" s="7">
        <v>1</v>
      </c>
      <c r="B10" s="8" t="s">
        <v>18</v>
      </c>
      <c r="C10" s="7" t="s">
        <v>19</v>
      </c>
      <c r="D10" s="7" t="s">
        <v>20</v>
      </c>
      <c r="E10" s="7" t="s">
        <v>21</v>
      </c>
      <c r="F10" s="7">
        <v>0.49</v>
      </c>
      <c r="G10" s="9">
        <v>0.49</v>
      </c>
      <c r="H10" s="7" t="s">
        <v>22</v>
      </c>
      <c r="I10" s="7" t="s">
        <v>23</v>
      </c>
      <c r="J10" s="10" t="s">
        <v>24</v>
      </c>
      <c r="K10" s="11" t="s">
        <v>25</v>
      </c>
      <c r="L10" s="11" t="s">
        <v>26</v>
      </c>
      <c r="M10" s="7">
        <v>0.38</v>
      </c>
      <c r="N10" s="9">
        <v>77.551020408163268</v>
      </c>
      <c r="O10" s="7"/>
      <c r="P10" s="7"/>
      <c r="Q10" s="7"/>
      <c r="R10" s="7" t="s">
        <v>450</v>
      </c>
      <c r="S10" s="7"/>
      <c r="T10" s="7"/>
      <c r="U10" s="7" t="s">
        <v>481</v>
      </c>
      <c r="V10" s="7"/>
      <c r="W10" s="12"/>
      <c r="X10" s="7" t="s">
        <v>668</v>
      </c>
      <c r="Y10" s="7"/>
      <c r="Z10" s="1"/>
      <c r="AA10" s="7" t="s">
        <v>675</v>
      </c>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row>
    <row r="11" spans="1:203" ht="51" hidden="1" x14ac:dyDescent="0.2">
      <c r="A11" s="7">
        <v>2</v>
      </c>
      <c r="B11" s="12" t="s">
        <v>27</v>
      </c>
      <c r="C11" s="7" t="s">
        <v>19</v>
      </c>
      <c r="D11" s="7" t="s">
        <v>28</v>
      </c>
      <c r="E11" s="13">
        <v>9.32</v>
      </c>
      <c r="F11" s="13"/>
      <c r="G11" s="9">
        <v>0.1</v>
      </c>
      <c r="H11" s="7" t="s">
        <v>22</v>
      </c>
      <c r="I11" s="7" t="s">
        <v>23</v>
      </c>
      <c r="J11" s="12" t="s">
        <v>29</v>
      </c>
      <c r="K11" s="11" t="s">
        <v>25</v>
      </c>
      <c r="L11" s="11" t="s">
        <v>26</v>
      </c>
      <c r="M11" s="13">
        <v>9.3000000000000007</v>
      </c>
      <c r="N11" s="7">
        <v>0.99</v>
      </c>
      <c r="O11" s="7"/>
      <c r="P11" s="7"/>
      <c r="Q11" s="7"/>
      <c r="R11" s="7" t="s">
        <v>450</v>
      </c>
      <c r="S11" s="7"/>
      <c r="T11" s="7"/>
      <c r="U11" s="7"/>
      <c r="V11" s="7"/>
      <c r="W11" s="12" t="s">
        <v>462</v>
      </c>
      <c r="X11" s="5" t="s">
        <v>669</v>
      </c>
      <c r="Y11" s="7" t="s">
        <v>656</v>
      </c>
      <c r="Z11" s="1" t="s">
        <v>667</v>
      </c>
      <c r="AA11" s="7" t="s">
        <v>674</v>
      </c>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row>
    <row r="12" spans="1:203" ht="89.25" hidden="1" x14ac:dyDescent="0.2">
      <c r="A12" s="7">
        <v>3</v>
      </c>
      <c r="B12" s="12" t="s">
        <v>30</v>
      </c>
      <c r="C12" s="7" t="s">
        <v>31</v>
      </c>
      <c r="D12" s="7" t="s">
        <v>28</v>
      </c>
      <c r="E12" s="7">
        <v>0.57999999999999996</v>
      </c>
      <c r="F12" s="9"/>
      <c r="G12" s="9">
        <v>0.12</v>
      </c>
      <c r="H12" s="7" t="s">
        <v>22</v>
      </c>
      <c r="I12" s="7" t="s">
        <v>32</v>
      </c>
      <c r="J12" s="12" t="s">
        <v>33</v>
      </c>
      <c r="K12" s="11" t="s">
        <v>25</v>
      </c>
      <c r="L12" s="11" t="s">
        <v>26</v>
      </c>
      <c r="M12" s="9">
        <v>0.46</v>
      </c>
      <c r="N12" s="75">
        <v>0.79300000000000004</v>
      </c>
      <c r="O12" s="7"/>
      <c r="P12" s="7"/>
      <c r="Q12" s="7"/>
      <c r="R12" s="7" t="s">
        <v>450</v>
      </c>
      <c r="S12" s="7"/>
      <c r="T12" s="7"/>
      <c r="U12" s="7"/>
      <c r="V12" s="7"/>
      <c r="W12" s="12" t="s">
        <v>463</v>
      </c>
      <c r="X12" s="7" t="s">
        <v>668</v>
      </c>
      <c r="Y12" s="7"/>
      <c r="Z12" s="1"/>
      <c r="AA12" s="7"/>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row>
    <row r="13" spans="1:203" ht="63.75" hidden="1" x14ac:dyDescent="0.2">
      <c r="A13" s="7">
        <v>4</v>
      </c>
      <c r="B13" s="8" t="s">
        <v>34</v>
      </c>
      <c r="C13" s="14" t="s">
        <v>35</v>
      </c>
      <c r="D13" s="14" t="s">
        <v>28</v>
      </c>
      <c r="E13" s="9">
        <v>2.5</v>
      </c>
      <c r="F13" s="9"/>
      <c r="G13" s="9">
        <v>2</v>
      </c>
      <c r="H13" s="7" t="s">
        <v>22</v>
      </c>
      <c r="I13" s="14" t="s">
        <v>36</v>
      </c>
      <c r="J13" s="8" t="s">
        <v>37</v>
      </c>
      <c r="K13" s="11" t="s">
        <v>25</v>
      </c>
      <c r="L13" s="11" t="s">
        <v>26</v>
      </c>
      <c r="M13" s="7">
        <v>0</v>
      </c>
      <c r="N13" s="9">
        <v>0</v>
      </c>
      <c r="O13" s="7"/>
      <c r="P13" s="7"/>
      <c r="Q13" s="7"/>
      <c r="R13" s="7" t="s">
        <v>450</v>
      </c>
      <c r="S13" s="7"/>
      <c r="T13" s="7"/>
      <c r="U13" s="7"/>
      <c r="V13" s="7"/>
      <c r="W13" s="12" t="s">
        <v>464</v>
      </c>
      <c r="X13" s="5" t="s">
        <v>669</v>
      </c>
      <c r="Y13" s="7" t="s">
        <v>656</v>
      </c>
      <c r="Z13" s="1"/>
      <c r="AA13" s="7"/>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row>
    <row r="14" spans="1:203" ht="76.5" hidden="1" x14ac:dyDescent="0.2">
      <c r="A14" s="7">
        <v>5</v>
      </c>
      <c r="B14" s="12" t="s">
        <v>590</v>
      </c>
      <c r="C14" s="7" t="s">
        <v>19</v>
      </c>
      <c r="D14" s="7" t="s">
        <v>38</v>
      </c>
      <c r="E14" s="13">
        <v>5</v>
      </c>
      <c r="F14" s="13">
        <v>3.3</v>
      </c>
      <c r="G14" s="9">
        <v>3.3</v>
      </c>
      <c r="H14" s="7" t="s">
        <v>22</v>
      </c>
      <c r="I14" s="7" t="s">
        <v>39</v>
      </c>
      <c r="J14" s="12" t="s">
        <v>40</v>
      </c>
      <c r="K14" s="11" t="s">
        <v>25</v>
      </c>
      <c r="L14" s="11" t="s">
        <v>26</v>
      </c>
      <c r="M14" s="7">
        <v>1.7</v>
      </c>
      <c r="N14" s="7">
        <v>34</v>
      </c>
      <c r="O14" s="7"/>
      <c r="P14" s="7"/>
      <c r="Q14" s="7"/>
      <c r="R14" s="7" t="s">
        <v>450</v>
      </c>
      <c r="S14" s="7"/>
      <c r="T14" s="7"/>
      <c r="U14" s="7"/>
      <c r="V14" s="7"/>
      <c r="W14" s="12"/>
      <c r="X14" s="7" t="s">
        <v>668</v>
      </c>
      <c r="Y14" s="7"/>
      <c r="Z14" s="1"/>
      <c r="AA14" s="7"/>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row>
    <row r="15" spans="1:203" ht="89.25" hidden="1" x14ac:dyDescent="0.2">
      <c r="A15" s="7">
        <v>6</v>
      </c>
      <c r="B15" s="12" t="s">
        <v>41</v>
      </c>
      <c r="C15" s="7" t="s">
        <v>19</v>
      </c>
      <c r="D15" s="7" t="s">
        <v>38</v>
      </c>
      <c r="E15" s="13">
        <v>0.49</v>
      </c>
      <c r="F15" s="13">
        <v>0.49</v>
      </c>
      <c r="G15" s="9">
        <v>0.49</v>
      </c>
      <c r="H15" s="7" t="s">
        <v>22</v>
      </c>
      <c r="I15" s="7" t="s">
        <v>42</v>
      </c>
      <c r="J15" s="12" t="s">
        <v>43</v>
      </c>
      <c r="K15" s="11" t="s">
        <v>25</v>
      </c>
      <c r="L15" s="11" t="s">
        <v>26</v>
      </c>
      <c r="M15" s="7">
        <v>0</v>
      </c>
      <c r="N15" s="7">
        <v>0</v>
      </c>
      <c r="O15" s="7"/>
      <c r="P15" s="7"/>
      <c r="Q15" s="7"/>
      <c r="R15" s="7" t="s">
        <v>450</v>
      </c>
      <c r="S15" s="7"/>
      <c r="T15" s="7"/>
      <c r="U15" s="7" t="s">
        <v>481</v>
      </c>
      <c r="V15" s="7"/>
      <c r="W15" s="12"/>
      <c r="X15" s="7" t="s">
        <v>668</v>
      </c>
      <c r="Y15" s="7"/>
      <c r="Z15" s="1"/>
      <c r="AA15" s="7"/>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row>
    <row r="16" spans="1:203" ht="63.75" hidden="1" x14ac:dyDescent="0.2">
      <c r="A16" s="7">
        <v>7</v>
      </c>
      <c r="B16" s="12" t="s">
        <v>44</v>
      </c>
      <c r="C16" s="7" t="s">
        <v>19</v>
      </c>
      <c r="D16" s="7" t="s">
        <v>38</v>
      </c>
      <c r="E16" s="13">
        <v>4.0199999999999996</v>
      </c>
      <c r="F16" s="13">
        <v>0</v>
      </c>
      <c r="G16" s="9">
        <v>0</v>
      </c>
      <c r="H16" s="7" t="s">
        <v>22</v>
      </c>
      <c r="I16" s="7" t="s">
        <v>23</v>
      </c>
      <c r="J16" s="12" t="s">
        <v>45</v>
      </c>
      <c r="K16" s="11" t="s">
        <v>25</v>
      </c>
      <c r="L16" s="11" t="s">
        <v>26</v>
      </c>
      <c r="M16" s="7">
        <v>4.0199999999999996</v>
      </c>
      <c r="N16" s="7">
        <v>100</v>
      </c>
      <c r="O16" s="7"/>
      <c r="P16" s="7"/>
      <c r="Q16" s="7"/>
      <c r="R16" s="7" t="s">
        <v>450</v>
      </c>
      <c r="S16" s="7"/>
      <c r="T16" s="7"/>
      <c r="U16" s="7"/>
      <c r="V16" s="7"/>
      <c r="W16" s="12" t="s">
        <v>595</v>
      </c>
      <c r="X16" s="5" t="s">
        <v>669</v>
      </c>
      <c r="Y16" s="7"/>
      <c r="Z16" s="1"/>
      <c r="AA16" s="7"/>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row>
    <row r="17" spans="1:203" ht="38.25" hidden="1" x14ac:dyDescent="0.2">
      <c r="A17" s="7">
        <v>8</v>
      </c>
      <c r="B17" s="12" t="s">
        <v>46</v>
      </c>
      <c r="C17" s="7" t="s">
        <v>47</v>
      </c>
      <c r="D17" s="7" t="s">
        <v>28</v>
      </c>
      <c r="E17" s="13">
        <v>1</v>
      </c>
      <c r="F17" s="13">
        <v>1</v>
      </c>
      <c r="G17" s="9">
        <v>1</v>
      </c>
      <c r="H17" s="7" t="s">
        <v>22</v>
      </c>
      <c r="I17" s="7" t="s">
        <v>32</v>
      </c>
      <c r="J17" s="12" t="s">
        <v>48</v>
      </c>
      <c r="K17" s="11" t="s">
        <v>25</v>
      </c>
      <c r="L17" s="11" t="s">
        <v>26</v>
      </c>
      <c r="M17" s="7">
        <v>0</v>
      </c>
      <c r="N17" s="7">
        <v>0</v>
      </c>
      <c r="O17" s="7"/>
      <c r="P17" s="7"/>
      <c r="Q17" s="7"/>
      <c r="R17" s="7" t="s">
        <v>450</v>
      </c>
      <c r="S17" s="7"/>
      <c r="T17" s="7"/>
      <c r="U17" s="7"/>
      <c r="V17" s="7"/>
      <c r="W17" s="12" t="s">
        <v>451</v>
      </c>
      <c r="X17" s="5" t="s">
        <v>669</v>
      </c>
      <c r="Y17" s="7" t="s">
        <v>657</v>
      </c>
      <c r="Z17" s="1"/>
      <c r="AA17" s="7"/>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row>
    <row r="18" spans="1:203" ht="38.25" hidden="1" x14ac:dyDescent="0.2">
      <c r="A18" s="7">
        <v>9</v>
      </c>
      <c r="B18" s="12" t="s">
        <v>49</v>
      </c>
      <c r="C18" s="7" t="s">
        <v>50</v>
      </c>
      <c r="D18" s="7" t="s">
        <v>28</v>
      </c>
      <c r="E18" s="7">
        <v>0.7</v>
      </c>
      <c r="F18" s="7"/>
      <c r="G18" s="9">
        <v>0.7</v>
      </c>
      <c r="H18" s="7" t="s">
        <v>22</v>
      </c>
      <c r="I18" s="7" t="s">
        <v>51</v>
      </c>
      <c r="J18" s="12" t="s">
        <v>52</v>
      </c>
      <c r="K18" s="11" t="s">
        <v>25</v>
      </c>
      <c r="L18" s="11" t="s">
        <v>26</v>
      </c>
      <c r="M18" s="7">
        <v>0</v>
      </c>
      <c r="N18" s="7">
        <v>0</v>
      </c>
      <c r="O18" s="7"/>
      <c r="P18" s="7"/>
      <c r="Q18" s="7"/>
      <c r="R18" s="7" t="s">
        <v>450</v>
      </c>
      <c r="S18" s="7"/>
      <c r="T18" s="7"/>
      <c r="U18" s="7"/>
      <c r="V18" s="7"/>
      <c r="W18" s="12" t="s">
        <v>451</v>
      </c>
      <c r="X18" s="5" t="s">
        <v>669</v>
      </c>
      <c r="Y18" s="7" t="s">
        <v>657</v>
      </c>
      <c r="Z18" s="1"/>
      <c r="AA18" s="7"/>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row>
    <row r="19" spans="1:203" ht="51" hidden="1" x14ac:dyDescent="0.2">
      <c r="A19" s="7">
        <v>10</v>
      </c>
      <c r="B19" s="12" t="s">
        <v>484</v>
      </c>
      <c r="C19" s="7" t="s">
        <v>19</v>
      </c>
      <c r="D19" s="7" t="s">
        <v>38</v>
      </c>
      <c r="E19" s="13">
        <v>0.77</v>
      </c>
      <c r="F19" s="13">
        <v>0.4</v>
      </c>
      <c r="G19" s="9">
        <v>0.77</v>
      </c>
      <c r="H19" s="7" t="s">
        <v>22</v>
      </c>
      <c r="I19" s="7" t="s">
        <v>39</v>
      </c>
      <c r="J19" s="12" t="s">
        <v>599</v>
      </c>
      <c r="K19" s="11" t="s">
        <v>25</v>
      </c>
      <c r="L19" s="11" t="s">
        <v>26</v>
      </c>
      <c r="M19" s="7">
        <v>0</v>
      </c>
      <c r="N19" s="7">
        <v>0</v>
      </c>
      <c r="O19" s="7"/>
      <c r="P19" s="7"/>
      <c r="Q19" s="7"/>
      <c r="R19" s="7" t="s">
        <v>450</v>
      </c>
      <c r="S19" s="7"/>
      <c r="T19" s="7"/>
      <c r="U19" s="7"/>
      <c r="V19" s="7" t="s">
        <v>485</v>
      </c>
      <c r="W19" s="12" t="s">
        <v>486</v>
      </c>
      <c r="X19" s="7" t="s">
        <v>668</v>
      </c>
      <c r="Y19" s="7"/>
      <c r="Z19" s="1"/>
      <c r="AA19" s="7"/>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row>
    <row r="20" spans="1:203" ht="51" hidden="1" x14ac:dyDescent="0.2">
      <c r="A20" s="7">
        <v>11</v>
      </c>
      <c r="B20" s="12" t="s">
        <v>65</v>
      </c>
      <c r="C20" s="7" t="s">
        <v>50</v>
      </c>
      <c r="D20" s="7" t="s">
        <v>63</v>
      </c>
      <c r="E20" s="13">
        <v>1.6</v>
      </c>
      <c r="F20" s="13"/>
      <c r="G20" s="9">
        <v>1.6</v>
      </c>
      <c r="H20" s="7" t="s">
        <v>22</v>
      </c>
      <c r="I20" s="7" t="s">
        <v>23</v>
      </c>
      <c r="J20" s="12" t="s">
        <v>66</v>
      </c>
      <c r="K20" s="11" t="s">
        <v>25</v>
      </c>
      <c r="L20" s="11" t="s">
        <v>26</v>
      </c>
      <c r="M20" s="7">
        <v>1.6</v>
      </c>
      <c r="N20" s="68">
        <v>1</v>
      </c>
      <c r="O20" s="7"/>
      <c r="P20" s="7"/>
      <c r="Q20" s="7"/>
      <c r="R20" s="7" t="s">
        <v>450</v>
      </c>
      <c r="S20" s="7"/>
      <c r="T20" s="7"/>
      <c r="U20" s="7"/>
      <c r="V20" s="7"/>
      <c r="W20" s="12" t="s">
        <v>453</v>
      </c>
      <c r="X20" s="5" t="s">
        <v>669</v>
      </c>
      <c r="Y20" s="7" t="s">
        <v>656</v>
      </c>
      <c r="Z20" s="1"/>
      <c r="AA20" s="7"/>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row>
    <row r="21" spans="1:203" ht="63.75" hidden="1" x14ac:dyDescent="0.2">
      <c r="A21" s="7">
        <v>12</v>
      </c>
      <c r="B21" s="12" t="s">
        <v>67</v>
      </c>
      <c r="C21" s="7" t="s">
        <v>19</v>
      </c>
      <c r="D21" s="7" t="s">
        <v>38</v>
      </c>
      <c r="E21" s="13">
        <v>1.7</v>
      </c>
      <c r="F21" s="13">
        <v>1.4</v>
      </c>
      <c r="G21" s="9">
        <v>1.7</v>
      </c>
      <c r="H21" s="7" t="s">
        <v>22</v>
      </c>
      <c r="I21" s="7" t="s">
        <v>23</v>
      </c>
      <c r="J21" s="12" t="s">
        <v>68</v>
      </c>
      <c r="K21" s="11" t="s">
        <v>25</v>
      </c>
      <c r="L21" s="11" t="s">
        <v>26</v>
      </c>
      <c r="M21" s="7">
        <v>0.59</v>
      </c>
      <c r="N21" s="9">
        <v>34.705882352941174</v>
      </c>
      <c r="O21" s="7"/>
      <c r="P21" s="7"/>
      <c r="Q21" s="7"/>
      <c r="R21" s="7" t="s">
        <v>450</v>
      </c>
      <c r="S21" s="7"/>
      <c r="T21" s="7"/>
      <c r="U21" s="7" t="s">
        <v>481</v>
      </c>
      <c r="V21" s="7"/>
      <c r="W21" s="12"/>
      <c r="X21" s="7" t="s">
        <v>668</v>
      </c>
      <c r="Y21" s="7"/>
      <c r="Z21" s="1"/>
      <c r="AA21" s="7"/>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row>
    <row r="22" spans="1:203" ht="63.75" hidden="1" x14ac:dyDescent="0.2">
      <c r="A22" s="7">
        <v>13</v>
      </c>
      <c r="B22" s="12" t="s">
        <v>69</v>
      </c>
      <c r="C22" s="7" t="s">
        <v>19</v>
      </c>
      <c r="D22" s="7" t="s">
        <v>38</v>
      </c>
      <c r="E22" s="13">
        <v>4.9000000000000004</v>
      </c>
      <c r="F22" s="13">
        <v>4.5</v>
      </c>
      <c r="G22" s="9">
        <v>4.9000000000000004</v>
      </c>
      <c r="H22" s="7" t="s">
        <v>22</v>
      </c>
      <c r="I22" s="7" t="s">
        <v>23</v>
      </c>
      <c r="J22" s="12" t="s">
        <v>70</v>
      </c>
      <c r="K22" s="11" t="s">
        <v>25</v>
      </c>
      <c r="L22" s="11" t="s">
        <v>26</v>
      </c>
      <c r="M22" s="7">
        <v>0</v>
      </c>
      <c r="N22" s="7">
        <v>0</v>
      </c>
      <c r="O22" s="7"/>
      <c r="P22" s="7"/>
      <c r="Q22" s="7"/>
      <c r="R22" s="7" t="s">
        <v>450</v>
      </c>
      <c r="S22" s="7"/>
      <c r="T22" s="7"/>
      <c r="U22" s="7" t="s">
        <v>481</v>
      </c>
      <c r="V22" s="7"/>
      <c r="W22" s="12"/>
      <c r="X22" s="7" t="s">
        <v>668</v>
      </c>
      <c r="Y22" s="7"/>
      <c r="Z22" s="1"/>
      <c r="AA22" s="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row>
    <row r="23" spans="1:203" ht="51" hidden="1" x14ac:dyDescent="0.2">
      <c r="A23" s="7">
        <v>14</v>
      </c>
      <c r="B23" s="12" t="s">
        <v>71</v>
      </c>
      <c r="C23" s="7" t="s">
        <v>50</v>
      </c>
      <c r="D23" s="7" t="s">
        <v>63</v>
      </c>
      <c r="E23" s="13">
        <v>1</v>
      </c>
      <c r="F23" s="13"/>
      <c r="G23" s="9">
        <v>1</v>
      </c>
      <c r="H23" s="7" t="s">
        <v>22</v>
      </c>
      <c r="I23" s="7" t="s">
        <v>72</v>
      </c>
      <c r="J23" s="12" t="s">
        <v>73</v>
      </c>
      <c r="K23" s="11" t="s">
        <v>25</v>
      </c>
      <c r="L23" s="11" t="s">
        <v>26</v>
      </c>
      <c r="M23" s="7">
        <v>0</v>
      </c>
      <c r="N23" s="7">
        <v>0</v>
      </c>
      <c r="O23" s="7"/>
      <c r="P23" s="7"/>
      <c r="Q23" s="7"/>
      <c r="R23" s="7" t="s">
        <v>450</v>
      </c>
      <c r="S23" s="7"/>
      <c r="T23" s="7"/>
      <c r="U23" s="7"/>
      <c r="V23" s="7"/>
      <c r="W23" s="12" t="s">
        <v>454</v>
      </c>
      <c r="X23" s="5" t="s">
        <v>669</v>
      </c>
      <c r="Y23" s="7" t="s">
        <v>656</v>
      </c>
      <c r="Z23" s="1"/>
      <c r="AA23" s="7"/>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row>
    <row r="24" spans="1:203" ht="114.75" hidden="1" x14ac:dyDescent="0.2">
      <c r="A24" s="7">
        <v>15</v>
      </c>
      <c r="B24" s="12" t="s">
        <v>77</v>
      </c>
      <c r="C24" s="7" t="s">
        <v>31</v>
      </c>
      <c r="D24" s="7" t="s">
        <v>78</v>
      </c>
      <c r="E24" s="13">
        <v>116</v>
      </c>
      <c r="F24" s="13"/>
      <c r="G24" s="9">
        <v>12</v>
      </c>
      <c r="H24" s="7" t="s">
        <v>22</v>
      </c>
      <c r="I24" s="7" t="s">
        <v>58</v>
      </c>
      <c r="J24" s="12" t="s">
        <v>79</v>
      </c>
      <c r="K24" s="11" t="s">
        <v>25</v>
      </c>
      <c r="L24" s="11" t="s">
        <v>26</v>
      </c>
      <c r="M24" s="7">
        <v>0</v>
      </c>
      <c r="N24" s="7">
        <v>0</v>
      </c>
      <c r="O24" s="7"/>
      <c r="P24" s="7"/>
      <c r="Q24" s="7"/>
      <c r="R24" s="7" t="s">
        <v>450</v>
      </c>
      <c r="S24" s="7"/>
      <c r="T24" s="7"/>
      <c r="U24" s="7"/>
      <c r="V24" s="7"/>
      <c r="W24" s="12" t="s">
        <v>655</v>
      </c>
      <c r="X24" s="5" t="s">
        <v>669</v>
      </c>
      <c r="Y24" s="7"/>
      <c r="Z24" s="1"/>
      <c r="AA24" s="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row>
    <row r="25" spans="1:203" ht="38.25" hidden="1" x14ac:dyDescent="0.2">
      <c r="A25" s="7">
        <v>16</v>
      </c>
      <c r="B25" s="12" t="s">
        <v>80</v>
      </c>
      <c r="C25" s="7" t="s">
        <v>31</v>
      </c>
      <c r="D25" s="7" t="s">
        <v>81</v>
      </c>
      <c r="E25" s="7">
        <v>4.5999999999999996</v>
      </c>
      <c r="F25" s="7">
        <v>3</v>
      </c>
      <c r="G25" s="7">
        <v>4.5999999999999996</v>
      </c>
      <c r="H25" s="12" t="s">
        <v>82</v>
      </c>
      <c r="I25" s="7" t="s">
        <v>83</v>
      </c>
      <c r="J25" s="12" t="s">
        <v>84</v>
      </c>
      <c r="K25" s="11" t="s">
        <v>25</v>
      </c>
      <c r="L25" s="11" t="s">
        <v>26</v>
      </c>
      <c r="M25" s="12">
        <v>0</v>
      </c>
      <c r="N25" s="12">
        <v>0</v>
      </c>
      <c r="O25" s="12"/>
      <c r="P25" s="12"/>
      <c r="Q25" s="12"/>
      <c r="R25" s="12" t="s">
        <v>450</v>
      </c>
      <c r="S25" s="12"/>
      <c r="T25" s="12"/>
      <c r="U25" s="12"/>
      <c r="V25" s="12"/>
      <c r="W25" s="12" t="s">
        <v>457</v>
      </c>
      <c r="X25" s="5" t="s">
        <v>669</v>
      </c>
      <c r="Y25" s="12" t="s">
        <v>657</v>
      </c>
      <c r="Z25" s="15"/>
      <c r="AA25" s="12"/>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row>
    <row r="26" spans="1:203" ht="38.25" x14ac:dyDescent="0.2">
      <c r="A26" s="7">
        <v>17</v>
      </c>
      <c r="B26" s="12" t="s">
        <v>85</v>
      </c>
      <c r="C26" s="7" t="s">
        <v>86</v>
      </c>
      <c r="D26" s="7" t="s">
        <v>87</v>
      </c>
      <c r="E26" s="7">
        <v>1.8</v>
      </c>
      <c r="F26" s="7">
        <v>1.8</v>
      </c>
      <c r="G26" s="7">
        <v>1.8</v>
      </c>
      <c r="H26" s="12" t="s">
        <v>82</v>
      </c>
      <c r="I26" s="7" t="s">
        <v>88</v>
      </c>
      <c r="J26" s="12" t="s">
        <v>89</v>
      </c>
      <c r="K26" s="11" t="s">
        <v>25</v>
      </c>
      <c r="L26" s="11" t="s">
        <v>26</v>
      </c>
      <c r="M26" s="12">
        <v>0</v>
      </c>
      <c r="N26" s="12">
        <v>0</v>
      </c>
      <c r="O26" s="12"/>
      <c r="P26" s="12"/>
      <c r="Q26" s="12"/>
      <c r="R26" s="12" t="s">
        <v>450</v>
      </c>
      <c r="S26" s="12"/>
      <c r="T26" s="12"/>
      <c r="U26" s="12"/>
      <c r="V26" s="12"/>
      <c r="W26" s="12"/>
      <c r="X26" s="5" t="s">
        <v>669</v>
      </c>
      <c r="Y26" s="12" t="s">
        <v>657</v>
      </c>
      <c r="Z26" s="15"/>
      <c r="AA26" s="12"/>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row>
    <row r="27" spans="1:203" ht="38.25" hidden="1" x14ac:dyDescent="0.2">
      <c r="A27" s="7">
        <v>18</v>
      </c>
      <c r="B27" s="8" t="s">
        <v>90</v>
      </c>
      <c r="C27" s="14" t="s">
        <v>91</v>
      </c>
      <c r="D27" s="14" t="s">
        <v>81</v>
      </c>
      <c r="E27" s="14">
        <v>1.1499999999999999</v>
      </c>
      <c r="F27" s="14"/>
      <c r="G27" s="14">
        <v>1.1499999999999999</v>
      </c>
      <c r="H27" s="14" t="s">
        <v>82</v>
      </c>
      <c r="I27" s="14" t="s">
        <v>58</v>
      </c>
      <c r="J27" s="8" t="s">
        <v>92</v>
      </c>
      <c r="K27" s="11" t="s">
        <v>25</v>
      </c>
      <c r="L27" s="11" t="s">
        <v>26</v>
      </c>
      <c r="M27" s="12">
        <v>0</v>
      </c>
      <c r="N27" s="12">
        <v>0</v>
      </c>
      <c r="O27" s="12"/>
      <c r="P27" s="12"/>
      <c r="Q27" s="12"/>
      <c r="R27" s="12" t="s">
        <v>450</v>
      </c>
      <c r="S27" s="12"/>
      <c r="T27" s="12"/>
      <c r="U27" s="12"/>
      <c r="V27" s="12"/>
      <c r="W27" s="12" t="s">
        <v>457</v>
      </c>
      <c r="X27" s="5" t="s">
        <v>669</v>
      </c>
      <c r="Y27" s="7" t="s">
        <v>656</v>
      </c>
      <c r="Z27" s="15"/>
      <c r="AA27" s="7"/>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row>
    <row r="28" spans="1:203" ht="51" x14ac:dyDescent="0.2">
      <c r="A28" s="7">
        <v>19</v>
      </c>
      <c r="B28" s="8" t="s">
        <v>95</v>
      </c>
      <c r="C28" s="14" t="s">
        <v>96</v>
      </c>
      <c r="D28" s="14" t="s">
        <v>97</v>
      </c>
      <c r="E28" s="14">
        <v>0.21</v>
      </c>
      <c r="F28" s="14">
        <v>0.21</v>
      </c>
      <c r="G28" s="14">
        <v>0.21</v>
      </c>
      <c r="H28" s="14" t="s">
        <v>22</v>
      </c>
      <c r="I28" s="14" t="s">
        <v>98</v>
      </c>
      <c r="J28" s="8" t="s">
        <v>99</v>
      </c>
      <c r="K28" s="11" t="s">
        <v>25</v>
      </c>
      <c r="L28" s="11" t="s">
        <v>26</v>
      </c>
      <c r="M28" s="12">
        <v>0</v>
      </c>
      <c r="N28" s="12">
        <v>0</v>
      </c>
      <c r="O28" s="12"/>
      <c r="P28" s="12"/>
      <c r="Q28" s="12"/>
      <c r="R28" s="12" t="s">
        <v>450</v>
      </c>
      <c r="S28" s="12"/>
      <c r="T28" s="12"/>
      <c r="U28" s="12"/>
      <c r="V28" s="12"/>
      <c r="W28" s="12"/>
      <c r="X28" s="5" t="s">
        <v>669</v>
      </c>
      <c r="Y28" s="12"/>
      <c r="Z28" s="15"/>
      <c r="AA28" s="1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row>
    <row r="29" spans="1:203" ht="25.5" hidden="1" x14ac:dyDescent="0.2">
      <c r="A29" s="7">
        <v>20</v>
      </c>
      <c r="B29" s="12" t="s">
        <v>104</v>
      </c>
      <c r="C29" s="7" t="s">
        <v>31</v>
      </c>
      <c r="D29" s="7" t="s">
        <v>105</v>
      </c>
      <c r="E29" s="7">
        <v>0.03</v>
      </c>
      <c r="F29" s="7"/>
      <c r="G29" s="7">
        <v>0.03</v>
      </c>
      <c r="H29" s="12" t="s">
        <v>82</v>
      </c>
      <c r="I29" s="7" t="s">
        <v>106</v>
      </c>
      <c r="J29" s="12" t="s">
        <v>107</v>
      </c>
      <c r="K29" s="11" t="s">
        <v>25</v>
      </c>
      <c r="L29" s="11" t="s">
        <v>26</v>
      </c>
      <c r="M29" s="12">
        <v>0</v>
      </c>
      <c r="N29" s="12">
        <v>0</v>
      </c>
      <c r="O29" s="12"/>
      <c r="P29" s="12"/>
      <c r="Q29" s="12"/>
      <c r="R29" s="12" t="s">
        <v>450</v>
      </c>
      <c r="S29" s="12"/>
      <c r="T29" s="12"/>
      <c r="U29" s="12"/>
      <c r="V29" s="12"/>
      <c r="W29" s="12"/>
      <c r="X29" s="7" t="s">
        <v>668</v>
      </c>
      <c r="Y29" s="12"/>
      <c r="Z29" s="15"/>
      <c r="AA29" s="12"/>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row>
    <row r="30" spans="1:203" ht="38.25" hidden="1" x14ac:dyDescent="0.2">
      <c r="A30" s="7">
        <v>21</v>
      </c>
      <c r="B30" s="8" t="s">
        <v>108</v>
      </c>
      <c r="C30" s="14" t="s">
        <v>35</v>
      </c>
      <c r="D30" s="14" t="s">
        <v>28</v>
      </c>
      <c r="E30" s="9">
        <v>7.6</v>
      </c>
      <c r="F30" s="9"/>
      <c r="G30" s="9">
        <v>1.1000000000000001</v>
      </c>
      <c r="H30" s="7" t="s">
        <v>22</v>
      </c>
      <c r="I30" s="14" t="s">
        <v>109</v>
      </c>
      <c r="J30" s="8" t="s">
        <v>110</v>
      </c>
      <c r="K30" s="14" t="s">
        <v>25</v>
      </c>
      <c r="L30" s="14" t="s">
        <v>26</v>
      </c>
      <c r="M30" s="9">
        <v>6.5</v>
      </c>
      <c r="N30" s="75">
        <v>0.85499999999999998</v>
      </c>
      <c r="O30" s="7"/>
      <c r="P30" s="7"/>
      <c r="Q30" s="7"/>
      <c r="R30" s="7" t="s">
        <v>450</v>
      </c>
      <c r="S30" s="7"/>
      <c r="T30" s="7"/>
      <c r="U30" s="7"/>
      <c r="V30" s="7"/>
      <c r="W30" s="12" t="s">
        <v>465</v>
      </c>
      <c r="X30" s="5" t="s">
        <v>669</v>
      </c>
      <c r="Y30" s="7" t="s">
        <v>656</v>
      </c>
      <c r="Z30" s="1"/>
      <c r="AA30" s="7"/>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row>
    <row r="31" spans="1:203" ht="76.5" x14ac:dyDescent="0.2">
      <c r="A31" s="7">
        <v>22</v>
      </c>
      <c r="B31" s="12" t="s">
        <v>111</v>
      </c>
      <c r="C31" s="7" t="s">
        <v>31</v>
      </c>
      <c r="D31" s="7" t="s">
        <v>112</v>
      </c>
      <c r="E31" s="7">
        <v>13.2</v>
      </c>
      <c r="F31" s="7"/>
      <c r="G31" s="9">
        <v>1.1000000000000001</v>
      </c>
      <c r="H31" s="7" t="s">
        <v>22</v>
      </c>
      <c r="I31" s="7" t="s">
        <v>113</v>
      </c>
      <c r="J31" s="12" t="s">
        <v>114</v>
      </c>
      <c r="K31" s="14" t="s">
        <v>25</v>
      </c>
      <c r="L31" s="14" t="s">
        <v>26</v>
      </c>
      <c r="M31" s="7">
        <v>13.03</v>
      </c>
      <c r="N31" s="75">
        <v>0.98699999999999999</v>
      </c>
      <c r="O31" s="7"/>
      <c r="P31" s="7"/>
      <c r="Q31" s="7"/>
      <c r="R31" s="7" t="s">
        <v>450</v>
      </c>
      <c r="S31" s="7"/>
      <c r="T31" s="7"/>
      <c r="U31" s="7"/>
      <c r="V31" s="7"/>
      <c r="W31" s="12" t="s">
        <v>466</v>
      </c>
      <c r="X31" s="5" t="s">
        <v>669</v>
      </c>
      <c r="Y31" s="7" t="s">
        <v>656</v>
      </c>
      <c r="Z31" s="1"/>
      <c r="AA31" s="7"/>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row>
    <row r="32" spans="1:203" ht="89.25" x14ac:dyDescent="0.2">
      <c r="A32" s="7">
        <v>23</v>
      </c>
      <c r="B32" s="12" t="s">
        <v>115</v>
      </c>
      <c r="C32" s="7" t="s">
        <v>35</v>
      </c>
      <c r="D32" s="7" t="s">
        <v>116</v>
      </c>
      <c r="E32" s="7">
        <v>4.8600000000000003</v>
      </c>
      <c r="F32" s="7"/>
      <c r="G32" s="7">
        <v>4.8600000000000003</v>
      </c>
      <c r="H32" s="12" t="s">
        <v>82</v>
      </c>
      <c r="I32" s="7" t="s">
        <v>117</v>
      </c>
      <c r="J32" s="12" t="s">
        <v>118</v>
      </c>
      <c r="K32" s="7" t="s">
        <v>25</v>
      </c>
      <c r="L32" s="7" t="s">
        <v>26</v>
      </c>
      <c r="M32" s="12">
        <v>0</v>
      </c>
      <c r="N32" s="12">
        <v>0</v>
      </c>
      <c r="O32" s="12"/>
      <c r="P32" s="12"/>
      <c r="Q32" s="12"/>
      <c r="R32" s="12" t="s">
        <v>450</v>
      </c>
      <c r="S32" s="12"/>
      <c r="T32" s="12"/>
      <c r="U32" s="12"/>
      <c r="V32" s="12"/>
      <c r="W32" s="12"/>
      <c r="X32" s="5" t="s">
        <v>669</v>
      </c>
      <c r="Y32" s="12"/>
      <c r="Z32" s="15"/>
      <c r="AA32" s="12"/>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row>
    <row r="33" spans="1:243" ht="63.75" hidden="1" x14ac:dyDescent="0.2">
      <c r="A33" s="7">
        <v>24</v>
      </c>
      <c r="B33" s="12" t="s">
        <v>119</v>
      </c>
      <c r="C33" s="7" t="s">
        <v>19</v>
      </c>
      <c r="D33" s="7" t="s">
        <v>20</v>
      </c>
      <c r="E33" s="7">
        <v>4.54</v>
      </c>
      <c r="F33" s="7">
        <v>1.44</v>
      </c>
      <c r="G33" s="7">
        <v>1.44</v>
      </c>
      <c r="H33" s="7" t="s">
        <v>82</v>
      </c>
      <c r="I33" s="7" t="s">
        <v>32</v>
      </c>
      <c r="J33" s="12" t="s">
        <v>120</v>
      </c>
      <c r="K33" s="7" t="s">
        <v>25</v>
      </c>
      <c r="L33" s="7" t="s">
        <v>26</v>
      </c>
      <c r="M33" s="7">
        <v>4.43</v>
      </c>
      <c r="N33" s="7">
        <v>97.71</v>
      </c>
      <c r="O33" s="7"/>
      <c r="P33" s="7"/>
      <c r="Q33" s="7"/>
      <c r="R33" s="7" t="s">
        <v>450</v>
      </c>
      <c r="S33" s="7"/>
      <c r="T33" s="7"/>
      <c r="U33" s="7" t="s">
        <v>488</v>
      </c>
      <c r="V33" s="7"/>
      <c r="W33" s="7" t="s">
        <v>596</v>
      </c>
      <c r="X33" s="7" t="s">
        <v>668</v>
      </c>
      <c r="Y33" s="25"/>
      <c r="Z33" s="16"/>
      <c r="AA33" s="25"/>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row>
    <row r="34" spans="1:243" ht="51" hidden="1" x14ac:dyDescent="0.2">
      <c r="A34" s="7">
        <v>25</v>
      </c>
      <c r="B34" s="12" t="s">
        <v>123</v>
      </c>
      <c r="C34" s="7" t="s">
        <v>19</v>
      </c>
      <c r="D34" s="7" t="s">
        <v>20</v>
      </c>
      <c r="E34" s="7">
        <v>0.7</v>
      </c>
      <c r="F34" s="7">
        <v>0.2</v>
      </c>
      <c r="G34" s="7">
        <v>0.7</v>
      </c>
      <c r="H34" s="7" t="s">
        <v>82</v>
      </c>
      <c r="I34" s="7" t="s">
        <v>32</v>
      </c>
      <c r="J34" s="12" t="s">
        <v>124</v>
      </c>
      <c r="K34" s="7" t="s">
        <v>25</v>
      </c>
      <c r="L34" s="7" t="s">
        <v>26</v>
      </c>
      <c r="M34" s="92">
        <v>0.23130000000000001</v>
      </c>
      <c r="N34" s="7">
        <v>33.042857142857144</v>
      </c>
      <c r="O34" s="7"/>
      <c r="P34" s="7"/>
      <c r="Q34" s="7"/>
      <c r="R34" s="7" t="s">
        <v>450</v>
      </c>
      <c r="S34" s="7"/>
      <c r="T34" s="7"/>
      <c r="U34" s="7"/>
      <c r="V34" s="7"/>
      <c r="W34" s="7"/>
      <c r="X34" s="7" t="s">
        <v>668</v>
      </c>
      <c r="Y34" s="25"/>
      <c r="Z34" s="16"/>
      <c r="AA34" s="25"/>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row>
    <row r="35" spans="1:243" ht="51" hidden="1" x14ac:dyDescent="0.2">
      <c r="A35" s="7">
        <v>26</v>
      </c>
      <c r="B35" s="12" t="s">
        <v>125</v>
      </c>
      <c r="C35" s="7" t="s">
        <v>19</v>
      </c>
      <c r="D35" s="7" t="s">
        <v>20</v>
      </c>
      <c r="E35" s="7">
        <v>5</v>
      </c>
      <c r="F35" s="7">
        <v>1.1000000000000001</v>
      </c>
      <c r="G35" s="13">
        <v>1.1000000000000001</v>
      </c>
      <c r="H35" s="7" t="s">
        <v>82</v>
      </c>
      <c r="I35" s="7" t="s">
        <v>39</v>
      </c>
      <c r="J35" s="12" t="s">
        <v>126</v>
      </c>
      <c r="K35" s="7" t="s">
        <v>25</v>
      </c>
      <c r="L35" s="7" t="s">
        <v>26</v>
      </c>
      <c r="M35" s="92">
        <v>3.9</v>
      </c>
      <c r="N35" s="7">
        <v>78</v>
      </c>
      <c r="O35" s="7"/>
      <c r="P35" s="7"/>
      <c r="Q35" s="7"/>
      <c r="R35" s="7" t="s">
        <v>450</v>
      </c>
      <c r="S35" s="7"/>
      <c r="T35" s="7"/>
      <c r="U35" s="7"/>
      <c r="V35" s="7"/>
      <c r="W35" s="76" t="s">
        <v>592</v>
      </c>
      <c r="X35" s="7" t="s">
        <v>668</v>
      </c>
      <c r="Y35" s="25"/>
      <c r="Z35" s="16"/>
      <c r="AA35" s="25"/>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row>
    <row r="36" spans="1:243" ht="51" hidden="1" x14ac:dyDescent="0.2">
      <c r="A36" s="7">
        <v>27</v>
      </c>
      <c r="B36" s="12" t="s">
        <v>127</v>
      </c>
      <c r="C36" s="7" t="s">
        <v>19</v>
      </c>
      <c r="D36" s="7" t="s">
        <v>20</v>
      </c>
      <c r="E36" s="7">
        <v>1.3</v>
      </c>
      <c r="F36" s="7">
        <v>0.08</v>
      </c>
      <c r="G36" s="7">
        <v>1.3</v>
      </c>
      <c r="H36" s="7" t="s">
        <v>82</v>
      </c>
      <c r="I36" s="7" t="s">
        <v>23</v>
      </c>
      <c r="J36" s="12" t="s">
        <v>128</v>
      </c>
      <c r="K36" s="7" t="s">
        <v>25</v>
      </c>
      <c r="L36" s="7" t="s">
        <v>26</v>
      </c>
      <c r="M36" s="7">
        <v>1.3</v>
      </c>
      <c r="N36" s="7">
        <v>100</v>
      </c>
      <c r="O36" s="7"/>
      <c r="P36" s="7"/>
      <c r="Q36" s="7"/>
      <c r="R36" s="7" t="s">
        <v>450</v>
      </c>
      <c r="S36" s="7"/>
      <c r="T36" s="7"/>
      <c r="U36" s="7"/>
      <c r="V36" s="7"/>
      <c r="W36" s="7"/>
      <c r="X36" s="7" t="s">
        <v>668</v>
      </c>
      <c r="Y36" s="25"/>
      <c r="Z36" s="16"/>
      <c r="AA36" s="25"/>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row>
    <row r="37" spans="1:243" ht="63.75" hidden="1" x14ac:dyDescent="0.2">
      <c r="A37" s="7">
        <v>28</v>
      </c>
      <c r="B37" s="12" t="s">
        <v>129</v>
      </c>
      <c r="C37" s="7" t="s">
        <v>19</v>
      </c>
      <c r="D37" s="7" t="s">
        <v>20</v>
      </c>
      <c r="E37" s="7">
        <v>1.2</v>
      </c>
      <c r="F37" s="7">
        <v>0.1</v>
      </c>
      <c r="G37" s="7">
        <v>1.2</v>
      </c>
      <c r="H37" s="7" t="s">
        <v>82</v>
      </c>
      <c r="I37" s="7" t="s">
        <v>130</v>
      </c>
      <c r="J37" s="12" t="s">
        <v>131</v>
      </c>
      <c r="K37" s="7" t="s">
        <v>25</v>
      </c>
      <c r="L37" s="7" t="s">
        <v>26</v>
      </c>
      <c r="M37" s="7">
        <v>1.1499999999999999</v>
      </c>
      <c r="N37" s="9">
        <v>95.833333333333329</v>
      </c>
      <c r="O37" s="7"/>
      <c r="P37" s="7"/>
      <c r="Q37" s="7"/>
      <c r="R37" s="7" t="s">
        <v>450</v>
      </c>
      <c r="S37" s="7"/>
      <c r="T37" s="7"/>
      <c r="U37" s="7" t="s">
        <v>488</v>
      </c>
      <c r="V37" s="7"/>
      <c r="W37" s="7" t="s">
        <v>597</v>
      </c>
      <c r="X37" s="7" t="s">
        <v>668</v>
      </c>
      <c r="Y37" s="25"/>
      <c r="Z37" s="16"/>
      <c r="AA37" s="25"/>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row>
    <row r="38" spans="1:243" s="156" customFormat="1" ht="38.25" hidden="1" x14ac:dyDescent="0.25">
      <c r="A38" s="7">
        <v>29</v>
      </c>
      <c r="B38" s="12" t="s">
        <v>132</v>
      </c>
      <c r="C38" s="7" t="s">
        <v>50</v>
      </c>
      <c r="D38" s="7" t="s">
        <v>81</v>
      </c>
      <c r="E38" s="7">
        <v>0.6</v>
      </c>
      <c r="F38" s="7">
        <v>0.6</v>
      </c>
      <c r="G38" s="7">
        <v>0.6</v>
      </c>
      <c r="H38" s="7" t="s">
        <v>82</v>
      </c>
      <c r="I38" s="7" t="s">
        <v>32</v>
      </c>
      <c r="J38" s="12" t="s">
        <v>665</v>
      </c>
      <c r="K38" s="7" t="s">
        <v>25</v>
      </c>
      <c r="L38" s="7" t="s">
        <v>26</v>
      </c>
      <c r="M38" s="7">
        <v>0.6</v>
      </c>
      <c r="N38" s="68">
        <v>1</v>
      </c>
      <c r="O38" s="7"/>
      <c r="P38" s="7"/>
      <c r="Q38" s="7"/>
      <c r="R38" s="7" t="s">
        <v>450</v>
      </c>
      <c r="S38" s="7"/>
      <c r="T38" s="7"/>
      <c r="U38" s="7"/>
      <c r="V38" s="7"/>
      <c r="W38" s="12" t="s">
        <v>459</v>
      </c>
      <c r="X38" s="5" t="s">
        <v>669</v>
      </c>
      <c r="Y38" s="12" t="s">
        <v>657</v>
      </c>
      <c r="Z38" s="70"/>
      <c r="AA38" s="12"/>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row>
    <row r="39" spans="1:243" ht="89.25" hidden="1" x14ac:dyDescent="0.2">
      <c r="A39" s="7">
        <v>30</v>
      </c>
      <c r="B39" s="12" t="s">
        <v>136</v>
      </c>
      <c r="C39" s="7" t="s">
        <v>50</v>
      </c>
      <c r="D39" s="7" t="s">
        <v>81</v>
      </c>
      <c r="E39" s="7">
        <v>0.52</v>
      </c>
      <c r="F39" s="7">
        <v>0.52</v>
      </c>
      <c r="G39" s="7">
        <v>0.52</v>
      </c>
      <c r="H39" s="7" t="s">
        <v>82</v>
      </c>
      <c r="I39" s="7" t="s">
        <v>88</v>
      </c>
      <c r="J39" s="12" t="s">
        <v>137</v>
      </c>
      <c r="K39" s="7" t="s">
        <v>25</v>
      </c>
      <c r="L39" s="7" t="s">
        <v>26</v>
      </c>
      <c r="M39" s="7">
        <v>0.52</v>
      </c>
      <c r="N39" s="68">
        <v>1</v>
      </c>
      <c r="O39" s="7"/>
      <c r="P39" s="7"/>
      <c r="Q39" s="7"/>
      <c r="R39" s="7" t="s">
        <v>450</v>
      </c>
      <c r="S39" s="7"/>
      <c r="T39" s="7"/>
      <c r="U39" s="7"/>
      <c r="V39" s="7"/>
      <c r="W39" s="12" t="s">
        <v>459</v>
      </c>
      <c r="X39" s="7" t="s">
        <v>668</v>
      </c>
      <c r="Y39" s="25"/>
      <c r="Z39" s="16"/>
      <c r="AA39" s="25"/>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row>
    <row r="40" spans="1:243" ht="89.25" hidden="1" x14ac:dyDescent="0.2">
      <c r="A40" s="7">
        <v>31</v>
      </c>
      <c r="B40" s="12" t="s">
        <v>138</v>
      </c>
      <c r="C40" s="7" t="s">
        <v>50</v>
      </c>
      <c r="D40" s="7" t="s">
        <v>81</v>
      </c>
      <c r="E40" s="7">
        <v>0.4</v>
      </c>
      <c r="F40" s="7">
        <v>0.4</v>
      </c>
      <c r="G40" s="7">
        <v>0.4</v>
      </c>
      <c r="H40" s="7" t="s">
        <v>82</v>
      </c>
      <c r="I40" s="7" t="s">
        <v>32</v>
      </c>
      <c r="J40" s="12" t="s">
        <v>139</v>
      </c>
      <c r="K40" s="7" t="s">
        <v>25</v>
      </c>
      <c r="L40" s="7" t="s">
        <v>26</v>
      </c>
      <c r="M40" s="7">
        <v>0.4</v>
      </c>
      <c r="N40" s="68">
        <v>1</v>
      </c>
      <c r="O40" s="7"/>
      <c r="P40" s="7"/>
      <c r="Q40" s="7"/>
      <c r="R40" s="7" t="s">
        <v>450</v>
      </c>
      <c r="S40" s="7"/>
      <c r="T40" s="7"/>
      <c r="U40" s="7"/>
      <c r="V40" s="7"/>
      <c r="W40" s="12" t="s">
        <v>459</v>
      </c>
      <c r="X40" s="7" t="s">
        <v>668</v>
      </c>
      <c r="Y40" s="25"/>
      <c r="Z40" s="16"/>
      <c r="AA40" s="25"/>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row>
    <row r="41" spans="1:243" ht="89.25" hidden="1" x14ac:dyDescent="0.2">
      <c r="A41" s="7">
        <v>32</v>
      </c>
      <c r="B41" s="12" t="s">
        <v>140</v>
      </c>
      <c r="C41" s="7" t="s">
        <v>50</v>
      </c>
      <c r="D41" s="7" t="s">
        <v>81</v>
      </c>
      <c r="E41" s="7">
        <v>1.6</v>
      </c>
      <c r="F41" s="7">
        <v>1.6</v>
      </c>
      <c r="G41" s="7">
        <v>1.6</v>
      </c>
      <c r="H41" s="7" t="s">
        <v>82</v>
      </c>
      <c r="I41" s="7" t="s">
        <v>88</v>
      </c>
      <c r="J41" s="12" t="s">
        <v>141</v>
      </c>
      <c r="K41" s="7" t="s">
        <v>25</v>
      </c>
      <c r="L41" s="7" t="s">
        <v>26</v>
      </c>
      <c r="M41" s="7">
        <v>1.6</v>
      </c>
      <c r="N41" s="68">
        <v>1</v>
      </c>
      <c r="O41" s="7"/>
      <c r="P41" s="7"/>
      <c r="Q41" s="7"/>
      <c r="R41" s="7" t="s">
        <v>450</v>
      </c>
      <c r="S41" s="7"/>
      <c r="T41" s="7"/>
      <c r="U41" s="7"/>
      <c r="V41" s="7"/>
      <c r="W41" s="12" t="s">
        <v>459</v>
      </c>
      <c r="X41" s="7" t="s">
        <v>668</v>
      </c>
      <c r="Y41" s="25"/>
      <c r="Z41" s="16"/>
      <c r="AA41" s="25"/>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row>
    <row r="42" spans="1:243" ht="102" hidden="1" x14ac:dyDescent="0.2">
      <c r="A42" s="7">
        <v>33</v>
      </c>
      <c r="B42" s="12" t="s">
        <v>146</v>
      </c>
      <c r="C42" s="7" t="s">
        <v>31</v>
      </c>
      <c r="D42" s="7" t="s">
        <v>81</v>
      </c>
      <c r="E42" s="7">
        <v>17.89</v>
      </c>
      <c r="F42" s="7">
        <v>8.6</v>
      </c>
      <c r="G42" s="7">
        <v>17.89</v>
      </c>
      <c r="H42" s="7" t="s">
        <v>82</v>
      </c>
      <c r="I42" s="7" t="s">
        <v>147</v>
      </c>
      <c r="J42" s="12" t="s">
        <v>148</v>
      </c>
      <c r="K42" s="7" t="s">
        <v>25</v>
      </c>
      <c r="L42" s="7" t="s">
        <v>26</v>
      </c>
      <c r="M42" s="7">
        <v>4.37</v>
      </c>
      <c r="N42" s="75">
        <v>4.0899999999999999E-2</v>
      </c>
      <c r="O42" s="7"/>
      <c r="P42" s="7"/>
      <c r="Q42" s="7"/>
      <c r="R42" s="7" t="s">
        <v>450</v>
      </c>
      <c r="S42" s="7"/>
      <c r="T42" s="7"/>
      <c r="U42" s="7"/>
      <c r="V42" s="7"/>
      <c r="W42" s="7" t="s">
        <v>467</v>
      </c>
      <c r="X42" s="7" t="s">
        <v>668</v>
      </c>
      <c r="Y42" s="25"/>
      <c r="Z42" s="16"/>
      <c r="AA42" s="25"/>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41"/>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row>
    <row r="43" spans="1:243" ht="63.75" hidden="1" x14ac:dyDescent="0.2">
      <c r="A43" s="7">
        <v>34</v>
      </c>
      <c r="B43" s="12" t="s">
        <v>149</v>
      </c>
      <c r="C43" s="7" t="s">
        <v>31</v>
      </c>
      <c r="D43" s="7" t="s">
        <v>81</v>
      </c>
      <c r="E43" s="7">
        <v>20</v>
      </c>
      <c r="F43" s="7"/>
      <c r="G43" s="7">
        <v>20</v>
      </c>
      <c r="H43" s="7" t="s">
        <v>82</v>
      </c>
      <c r="I43" s="7" t="s">
        <v>75</v>
      </c>
      <c r="J43" s="157" t="s">
        <v>658</v>
      </c>
      <c r="K43" s="7" t="s">
        <v>25</v>
      </c>
      <c r="L43" s="7" t="s">
        <v>26</v>
      </c>
      <c r="M43" s="7">
        <v>0</v>
      </c>
      <c r="N43" s="7">
        <v>0</v>
      </c>
      <c r="O43" s="7"/>
      <c r="P43" s="7"/>
      <c r="Q43" s="7"/>
      <c r="R43" s="7" t="s">
        <v>450</v>
      </c>
      <c r="S43" s="7"/>
      <c r="T43" s="7"/>
      <c r="U43" s="7"/>
      <c r="V43" s="7"/>
      <c r="W43" s="76" t="s">
        <v>468</v>
      </c>
      <c r="X43" s="5" t="s">
        <v>669</v>
      </c>
      <c r="Y43" s="17" t="s">
        <v>659</v>
      </c>
      <c r="Z43" s="16"/>
      <c r="AA43" s="17"/>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row>
    <row r="44" spans="1:243" ht="51" x14ac:dyDescent="0.2">
      <c r="A44" s="7">
        <v>35</v>
      </c>
      <c r="B44" s="12" t="s">
        <v>150</v>
      </c>
      <c r="C44" s="7" t="s">
        <v>31</v>
      </c>
      <c r="D44" s="17" t="s">
        <v>105</v>
      </c>
      <c r="E44" s="7">
        <v>0.318</v>
      </c>
      <c r="F44" s="7">
        <v>0.31759999999999999</v>
      </c>
      <c r="G44" s="7">
        <v>0.318</v>
      </c>
      <c r="H44" s="7" t="s">
        <v>151</v>
      </c>
      <c r="I44" s="7" t="s">
        <v>72</v>
      </c>
      <c r="J44" s="12" t="s">
        <v>152</v>
      </c>
      <c r="K44" s="7" t="s">
        <v>25</v>
      </c>
      <c r="L44" s="7" t="s">
        <v>26</v>
      </c>
      <c r="M44" s="7">
        <v>0</v>
      </c>
      <c r="N44" s="7">
        <v>0</v>
      </c>
      <c r="O44" s="7"/>
      <c r="P44" s="7"/>
      <c r="Q44" s="7"/>
      <c r="R44" s="7" t="s">
        <v>450</v>
      </c>
      <c r="S44" s="25"/>
      <c r="T44" s="25"/>
      <c r="U44" s="25"/>
      <c r="V44" s="25"/>
      <c r="W44" s="66"/>
      <c r="X44" s="5" t="s">
        <v>669</v>
      </c>
      <c r="Y44" s="25"/>
      <c r="Z44" s="16"/>
      <c r="AA44" s="25"/>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row>
    <row r="45" spans="1:243" ht="38.25" x14ac:dyDescent="0.2">
      <c r="A45" s="7">
        <v>36</v>
      </c>
      <c r="B45" s="12" t="s">
        <v>153</v>
      </c>
      <c r="C45" s="7" t="s">
        <v>31</v>
      </c>
      <c r="D45" s="17" t="s">
        <v>105</v>
      </c>
      <c r="E45" s="7">
        <v>0.01</v>
      </c>
      <c r="F45" s="7"/>
      <c r="G45" s="7">
        <v>0.01</v>
      </c>
      <c r="H45" s="7" t="s">
        <v>82</v>
      </c>
      <c r="I45" s="7" t="s">
        <v>154</v>
      </c>
      <c r="J45" s="12" t="s">
        <v>155</v>
      </c>
      <c r="K45" s="7" t="s">
        <v>25</v>
      </c>
      <c r="L45" s="7" t="s">
        <v>26</v>
      </c>
      <c r="M45" s="7">
        <v>0</v>
      </c>
      <c r="N45" s="7">
        <v>0</v>
      </c>
      <c r="O45" s="7"/>
      <c r="P45" s="7"/>
      <c r="Q45" s="7"/>
      <c r="R45" s="7" t="s">
        <v>450</v>
      </c>
      <c r="S45" s="25"/>
      <c r="T45" s="25"/>
      <c r="U45" s="25"/>
      <c r="V45" s="25"/>
      <c r="W45" s="66"/>
      <c r="X45" s="5" t="s">
        <v>669</v>
      </c>
      <c r="Y45" s="25"/>
      <c r="Z45" s="16"/>
      <c r="AA45" s="25"/>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row>
    <row r="46" spans="1:243" ht="38.25" x14ac:dyDescent="0.2">
      <c r="A46" s="7">
        <v>37</v>
      </c>
      <c r="B46" s="12" t="s">
        <v>156</v>
      </c>
      <c r="C46" s="7" t="s">
        <v>31</v>
      </c>
      <c r="D46" s="17" t="s">
        <v>105</v>
      </c>
      <c r="E46" s="7">
        <v>0.15</v>
      </c>
      <c r="F46" s="7"/>
      <c r="G46" s="7">
        <v>0.15</v>
      </c>
      <c r="H46" s="7" t="s">
        <v>82</v>
      </c>
      <c r="I46" s="7" t="s">
        <v>51</v>
      </c>
      <c r="J46" s="12" t="s">
        <v>157</v>
      </c>
      <c r="K46" s="7" t="s">
        <v>25</v>
      </c>
      <c r="L46" s="7" t="s">
        <v>26</v>
      </c>
      <c r="M46" s="7">
        <v>0</v>
      </c>
      <c r="N46" s="7">
        <v>0</v>
      </c>
      <c r="O46" s="7"/>
      <c r="P46" s="7"/>
      <c r="Q46" s="7"/>
      <c r="R46" s="7" t="s">
        <v>450</v>
      </c>
      <c r="S46" s="25"/>
      <c r="T46" s="25"/>
      <c r="U46" s="25"/>
      <c r="V46" s="25"/>
      <c r="W46" s="66"/>
      <c r="X46" s="5" t="s">
        <v>669</v>
      </c>
      <c r="Y46" s="25"/>
      <c r="Z46" s="16"/>
      <c r="AA46" s="25"/>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row>
    <row r="47" spans="1:243" ht="36" hidden="1" customHeight="1" x14ac:dyDescent="0.2">
      <c r="A47" s="7">
        <v>38</v>
      </c>
      <c r="B47" s="17" t="s">
        <v>160</v>
      </c>
      <c r="C47" s="7" t="s">
        <v>161</v>
      </c>
      <c r="D47" s="7" t="s">
        <v>162</v>
      </c>
      <c r="E47" s="18">
        <v>0.9</v>
      </c>
      <c r="F47" s="18">
        <v>0.9</v>
      </c>
      <c r="G47" s="18">
        <v>0.9</v>
      </c>
      <c r="H47" s="7" t="s">
        <v>82</v>
      </c>
      <c r="I47" s="14" t="s">
        <v>98</v>
      </c>
      <c r="J47" s="17" t="s">
        <v>163</v>
      </c>
      <c r="K47" s="7" t="s">
        <v>25</v>
      </c>
      <c r="L47" s="7" t="s">
        <v>26</v>
      </c>
      <c r="M47" s="7">
        <v>0</v>
      </c>
      <c r="N47" s="7">
        <v>0</v>
      </c>
      <c r="O47" s="7"/>
      <c r="P47" s="7"/>
      <c r="Q47" s="7"/>
      <c r="R47" s="7" t="s">
        <v>450</v>
      </c>
      <c r="S47" s="7"/>
      <c r="T47" s="7"/>
      <c r="U47" s="7"/>
      <c r="V47" s="7"/>
      <c r="W47" s="12" t="s">
        <v>451</v>
      </c>
      <c r="X47" s="7" t="s">
        <v>668</v>
      </c>
      <c r="Y47" s="7"/>
      <c r="Z47" s="1"/>
      <c r="AA47" s="7"/>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row>
    <row r="48" spans="1:243" ht="38.25" hidden="1" x14ac:dyDescent="0.2">
      <c r="A48" s="7">
        <v>39</v>
      </c>
      <c r="B48" s="12" t="s">
        <v>164</v>
      </c>
      <c r="C48" s="14" t="s">
        <v>31</v>
      </c>
      <c r="D48" s="14" t="s">
        <v>105</v>
      </c>
      <c r="E48" s="48">
        <v>0.2</v>
      </c>
      <c r="F48" s="48">
        <v>0.02</v>
      </c>
      <c r="G48" s="48">
        <v>0.18</v>
      </c>
      <c r="H48" s="7" t="s">
        <v>82</v>
      </c>
      <c r="I48" s="7" t="s">
        <v>75</v>
      </c>
      <c r="J48" s="12" t="s">
        <v>165</v>
      </c>
      <c r="K48" s="7" t="s">
        <v>25</v>
      </c>
      <c r="L48" s="7" t="s">
        <v>26</v>
      </c>
      <c r="M48" s="7">
        <v>0</v>
      </c>
      <c r="N48" s="7">
        <v>0</v>
      </c>
      <c r="O48" s="7"/>
      <c r="P48" s="7"/>
      <c r="Q48" s="7"/>
      <c r="R48" s="7" t="s">
        <v>450</v>
      </c>
      <c r="S48" s="7"/>
      <c r="T48" s="7"/>
      <c r="U48" s="7"/>
      <c r="V48" s="7"/>
      <c r="W48" s="12"/>
      <c r="X48" s="7" t="s">
        <v>668</v>
      </c>
      <c r="Y48" s="7"/>
      <c r="Z48" s="1"/>
      <c r="AA48" s="7"/>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row>
    <row r="49" spans="1:243" ht="24" hidden="1" customHeight="1" x14ac:dyDescent="0.2">
      <c r="A49" s="153" t="s">
        <v>158</v>
      </c>
      <c r="B49" s="154" t="s">
        <v>167</v>
      </c>
      <c r="C49" s="154"/>
      <c r="D49" s="154"/>
      <c r="E49" s="154"/>
      <c r="F49" s="154"/>
      <c r="G49" s="154"/>
      <c r="H49" s="154"/>
      <c r="I49" s="154"/>
      <c r="J49" s="154"/>
      <c r="K49" s="154"/>
      <c r="L49" s="154"/>
      <c r="M49" s="125"/>
      <c r="N49" s="125"/>
      <c r="O49" s="125"/>
      <c r="P49" s="125"/>
      <c r="Q49" s="125"/>
      <c r="R49" s="125"/>
      <c r="S49" s="125"/>
      <c r="T49" s="125"/>
      <c r="U49" s="125"/>
      <c r="V49" s="125"/>
      <c r="W49" s="155"/>
      <c r="X49" s="124"/>
      <c r="Y49" s="125"/>
      <c r="AA49" s="125"/>
    </row>
    <row r="50" spans="1:243" ht="51" hidden="1" x14ac:dyDescent="0.2">
      <c r="A50" s="7">
        <v>40</v>
      </c>
      <c r="B50" s="12" t="s">
        <v>169</v>
      </c>
      <c r="C50" s="7" t="s">
        <v>19</v>
      </c>
      <c r="D50" s="7" t="s">
        <v>20</v>
      </c>
      <c r="E50" s="7">
        <v>4.5</v>
      </c>
      <c r="F50" s="7">
        <v>4.5</v>
      </c>
      <c r="G50" s="7">
        <v>4.5</v>
      </c>
      <c r="H50" s="7" t="s">
        <v>82</v>
      </c>
      <c r="I50" s="7" t="s">
        <v>39</v>
      </c>
      <c r="J50" s="12" t="s">
        <v>170</v>
      </c>
      <c r="K50" s="7" t="s">
        <v>25</v>
      </c>
      <c r="L50" s="7" t="s">
        <v>171</v>
      </c>
      <c r="M50" s="7">
        <v>0</v>
      </c>
      <c r="N50" s="7">
        <v>0</v>
      </c>
      <c r="O50" s="7"/>
      <c r="P50" s="7"/>
      <c r="Q50" s="7"/>
      <c r="R50" s="7" t="s">
        <v>450</v>
      </c>
      <c r="S50" s="7"/>
      <c r="T50" s="7"/>
      <c r="U50" s="7"/>
      <c r="V50" s="7"/>
      <c r="W50" s="7" t="s">
        <v>490</v>
      </c>
      <c r="X50" s="5" t="s">
        <v>669</v>
      </c>
      <c r="Y50" s="25"/>
      <c r="Z50" s="16"/>
      <c r="AA50" s="25"/>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row>
    <row r="51" spans="1:243" ht="51" hidden="1" x14ac:dyDescent="0.2">
      <c r="A51" s="7">
        <v>41</v>
      </c>
      <c r="B51" s="12" t="s">
        <v>172</v>
      </c>
      <c r="C51" s="7" t="s">
        <v>19</v>
      </c>
      <c r="D51" s="7" t="s">
        <v>20</v>
      </c>
      <c r="E51" s="7">
        <v>5</v>
      </c>
      <c r="F51" s="7">
        <v>5</v>
      </c>
      <c r="G51" s="7">
        <v>5</v>
      </c>
      <c r="H51" s="7" t="s">
        <v>82</v>
      </c>
      <c r="I51" s="7" t="s">
        <v>39</v>
      </c>
      <c r="J51" s="12" t="s">
        <v>173</v>
      </c>
      <c r="K51" s="7" t="s">
        <v>25</v>
      </c>
      <c r="L51" s="7" t="s">
        <v>171</v>
      </c>
      <c r="M51" s="7">
        <v>0</v>
      </c>
      <c r="N51" s="7">
        <v>0</v>
      </c>
      <c r="O51" s="7"/>
      <c r="P51" s="7"/>
      <c r="Q51" s="7"/>
      <c r="R51" s="7" t="s">
        <v>450</v>
      </c>
      <c r="S51" s="7"/>
      <c r="T51" s="7"/>
      <c r="U51" s="7"/>
      <c r="V51" s="7"/>
      <c r="W51" s="7" t="s">
        <v>490</v>
      </c>
      <c r="X51" s="5" t="s">
        <v>669</v>
      </c>
      <c r="Y51" s="25"/>
      <c r="Z51" s="16"/>
      <c r="AA51" s="25"/>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row>
    <row r="52" spans="1:243" ht="51" hidden="1" x14ac:dyDescent="0.2">
      <c r="A52" s="7">
        <v>42</v>
      </c>
      <c r="B52" s="12" t="s">
        <v>174</v>
      </c>
      <c r="C52" s="7" t="s">
        <v>19</v>
      </c>
      <c r="D52" s="7" t="s">
        <v>20</v>
      </c>
      <c r="E52" s="7">
        <v>5</v>
      </c>
      <c r="F52" s="7">
        <v>5</v>
      </c>
      <c r="G52" s="7">
        <v>5</v>
      </c>
      <c r="H52" s="7" t="s">
        <v>82</v>
      </c>
      <c r="I52" s="7" t="s">
        <v>39</v>
      </c>
      <c r="J52" s="12" t="s">
        <v>175</v>
      </c>
      <c r="K52" s="7" t="s">
        <v>25</v>
      </c>
      <c r="L52" s="7" t="s">
        <v>171</v>
      </c>
      <c r="M52" s="7">
        <v>0</v>
      </c>
      <c r="N52" s="7">
        <v>0</v>
      </c>
      <c r="O52" s="7"/>
      <c r="P52" s="7"/>
      <c r="Q52" s="7"/>
      <c r="R52" s="7" t="s">
        <v>450</v>
      </c>
      <c r="S52" s="7"/>
      <c r="T52" s="7"/>
      <c r="U52" s="7"/>
      <c r="V52" s="7"/>
      <c r="W52" s="7" t="s">
        <v>490</v>
      </c>
      <c r="X52" s="5" t="s">
        <v>669</v>
      </c>
      <c r="Y52" s="25"/>
      <c r="Z52" s="16"/>
      <c r="AA52" s="25"/>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41"/>
      <c r="GW52" s="141"/>
      <c r="GX52" s="141"/>
      <c r="GY52" s="141"/>
      <c r="GZ52" s="141"/>
      <c r="HA52" s="141"/>
      <c r="HB52" s="141"/>
      <c r="HC52" s="141"/>
      <c r="HD52" s="141"/>
      <c r="HE52" s="141"/>
      <c r="HF52" s="141"/>
      <c r="HG52" s="141"/>
      <c r="HH52" s="141"/>
      <c r="HI52" s="141"/>
      <c r="HJ52" s="141"/>
      <c r="HK52" s="141"/>
      <c r="HL52" s="141"/>
      <c r="HM52" s="141"/>
      <c r="HN52" s="141"/>
      <c r="HO52" s="141"/>
      <c r="HP52" s="141"/>
      <c r="HQ52" s="141"/>
      <c r="HR52" s="141"/>
      <c r="HS52" s="141"/>
      <c r="HT52" s="141"/>
      <c r="HU52" s="141"/>
      <c r="HV52" s="141"/>
      <c r="HW52" s="141"/>
      <c r="HX52" s="141"/>
      <c r="HY52" s="141"/>
      <c r="HZ52" s="141"/>
      <c r="IA52" s="141"/>
      <c r="IB52" s="141"/>
      <c r="IC52" s="141"/>
      <c r="ID52" s="141"/>
      <c r="IE52" s="141"/>
      <c r="IF52" s="141"/>
      <c r="IG52" s="141"/>
      <c r="IH52" s="141"/>
      <c r="II52" s="141"/>
    </row>
    <row r="53" spans="1:243" ht="51" hidden="1" x14ac:dyDescent="0.2">
      <c r="A53" s="7">
        <v>43</v>
      </c>
      <c r="B53" s="12" t="s">
        <v>176</v>
      </c>
      <c r="C53" s="7" t="s">
        <v>19</v>
      </c>
      <c r="D53" s="7" t="s">
        <v>20</v>
      </c>
      <c r="E53" s="7">
        <v>3.5</v>
      </c>
      <c r="F53" s="7">
        <v>3.5</v>
      </c>
      <c r="G53" s="7">
        <v>3.5</v>
      </c>
      <c r="H53" s="7" t="s">
        <v>82</v>
      </c>
      <c r="I53" s="7" t="s">
        <v>39</v>
      </c>
      <c r="J53" s="12" t="s">
        <v>177</v>
      </c>
      <c r="K53" s="7" t="s">
        <v>25</v>
      </c>
      <c r="L53" s="7" t="s">
        <v>171</v>
      </c>
      <c r="M53" s="7">
        <v>0</v>
      </c>
      <c r="N53" s="7">
        <v>0</v>
      </c>
      <c r="O53" s="7"/>
      <c r="P53" s="7"/>
      <c r="Q53" s="7"/>
      <c r="R53" s="7" t="s">
        <v>450</v>
      </c>
      <c r="S53" s="7"/>
      <c r="T53" s="7"/>
      <c r="U53" s="7"/>
      <c r="V53" s="7"/>
      <c r="W53" s="7" t="s">
        <v>490</v>
      </c>
      <c r="X53" s="5" t="s">
        <v>669</v>
      </c>
      <c r="Y53" s="25"/>
      <c r="Z53" s="16"/>
      <c r="AA53" s="25"/>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41"/>
      <c r="GW53" s="141"/>
      <c r="GX53" s="141"/>
      <c r="GY53" s="141"/>
      <c r="GZ53" s="141"/>
      <c r="HA53" s="141"/>
      <c r="HB53" s="141"/>
      <c r="HC53" s="141"/>
      <c r="HD53" s="141"/>
      <c r="HE53" s="141"/>
      <c r="HF53" s="141"/>
      <c r="HG53" s="141"/>
      <c r="HH53" s="141"/>
      <c r="HI53" s="141"/>
      <c r="HJ53" s="141"/>
      <c r="HK53" s="141"/>
      <c r="HL53" s="141"/>
      <c r="HM53" s="141"/>
      <c r="HN53" s="141"/>
      <c r="HO53" s="141"/>
      <c r="HP53" s="141"/>
      <c r="HQ53" s="141"/>
      <c r="HR53" s="141"/>
      <c r="HS53" s="141"/>
      <c r="HT53" s="141"/>
      <c r="HU53" s="141"/>
      <c r="HV53" s="141"/>
      <c r="HW53" s="141"/>
      <c r="HX53" s="141"/>
      <c r="HY53" s="141"/>
      <c r="HZ53" s="141"/>
      <c r="IA53" s="141"/>
      <c r="IB53" s="141"/>
      <c r="IC53" s="141"/>
      <c r="ID53" s="141"/>
      <c r="IE53" s="141"/>
      <c r="IF53" s="141"/>
      <c r="IG53" s="141"/>
      <c r="IH53" s="141"/>
      <c r="II53" s="141"/>
    </row>
    <row r="54" spans="1:243" ht="51" hidden="1" x14ac:dyDescent="0.2">
      <c r="A54" s="7">
        <v>44</v>
      </c>
      <c r="B54" s="12" t="s">
        <v>178</v>
      </c>
      <c r="C54" s="7" t="s">
        <v>19</v>
      </c>
      <c r="D54" s="7" t="s">
        <v>20</v>
      </c>
      <c r="E54" s="7">
        <v>3.6</v>
      </c>
      <c r="F54" s="7">
        <v>3.6</v>
      </c>
      <c r="G54" s="7">
        <v>3.6</v>
      </c>
      <c r="H54" s="7" t="s">
        <v>82</v>
      </c>
      <c r="I54" s="7" t="s">
        <v>39</v>
      </c>
      <c r="J54" s="12" t="s">
        <v>179</v>
      </c>
      <c r="K54" s="7" t="s">
        <v>25</v>
      </c>
      <c r="L54" s="7" t="s">
        <v>171</v>
      </c>
      <c r="M54" s="7">
        <v>0</v>
      </c>
      <c r="N54" s="7">
        <v>0</v>
      </c>
      <c r="O54" s="7"/>
      <c r="P54" s="7"/>
      <c r="Q54" s="7"/>
      <c r="R54" s="7" t="s">
        <v>450</v>
      </c>
      <c r="S54" s="7"/>
      <c r="T54" s="7"/>
      <c r="U54" s="7"/>
      <c r="V54" s="7"/>
      <c r="W54" s="7" t="s">
        <v>490</v>
      </c>
      <c r="X54" s="5" t="s">
        <v>669</v>
      </c>
      <c r="Y54" s="25"/>
      <c r="Z54" s="16"/>
      <c r="AA54" s="25"/>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row>
    <row r="55" spans="1:243" ht="51" hidden="1" x14ac:dyDescent="0.2">
      <c r="A55" s="7">
        <v>45</v>
      </c>
      <c r="B55" s="12" t="s">
        <v>180</v>
      </c>
      <c r="C55" s="7" t="s">
        <v>19</v>
      </c>
      <c r="D55" s="7" t="s">
        <v>20</v>
      </c>
      <c r="E55" s="7">
        <v>4</v>
      </c>
      <c r="F55" s="7">
        <v>4</v>
      </c>
      <c r="G55" s="7">
        <v>4</v>
      </c>
      <c r="H55" s="7" t="s">
        <v>82</v>
      </c>
      <c r="I55" s="7" t="s">
        <v>39</v>
      </c>
      <c r="J55" s="12" t="s">
        <v>181</v>
      </c>
      <c r="K55" s="7" t="s">
        <v>25</v>
      </c>
      <c r="L55" s="7" t="s">
        <v>171</v>
      </c>
      <c r="M55" s="7">
        <v>0</v>
      </c>
      <c r="N55" s="7">
        <v>0</v>
      </c>
      <c r="O55" s="7"/>
      <c r="P55" s="7"/>
      <c r="Q55" s="7"/>
      <c r="R55" s="7" t="s">
        <v>450</v>
      </c>
      <c r="S55" s="7"/>
      <c r="T55" s="7"/>
      <c r="U55" s="7"/>
      <c r="V55" s="7"/>
      <c r="W55" s="7" t="s">
        <v>490</v>
      </c>
      <c r="X55" s="5" t="s">
        <v>669</v>
      </c>
      <c r="Y55" s="25"/>
      <c r="Z55" s="16"/>
      <c r="AA55" s="25"/>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row>
    <row r="56" spans="1:243" ht="76.5" x14ac:dyDescent="0.2">
      <c r="A56" s="7">
        <v>46</v>
      </c>
      <c r="B56" s="12" t="s">
        <v>182</v>
      </c>
      <c r="C56" s="7" t="s">
        <v>31</v>
      </c>
      <c r="D56" s="17" t="s">
        <v>105</v>
      </c>
      <c r="E56" s="7">
        <v>15.03</v>
      </c>
      <c r="F56" s="7"/>
      <c r="G56" s="7">
        <v>15.03</v>
      </c>
      <c r="H56" s="7" t="s">
        <v>82</v>
      </c>
      <c r="I56" s="7" t="s">
        <v>183</v>
      </c>
      <c r="J56" s="12" t="s">
        <v>593</v>
      </c>
      <c r="K56" s="7" t="s">
        <v>25</v>
      </c>
      <c r="L56" s="7" t="s">
        <v>171</v>
      </c>
      <c r="M56" s="7">
        <v>0</v>
      </c>
      <c r="N56" s="7">
        <v>0</v>
      </c>
      <c r="O56" s="7"/>
      <c r="P56" s="7"/>
      <c r="Q56" s="7"/>
      <c r="R56" s="7" t="s">
        <v>450</v>
      </c>
      <c r="S56" s="25"/>
      <c r="T56" s="25"/>
      <c r="U56" s="25"/>
      <c r="V56" s="25" t="s">
        <v>594</v>
      </c>
      <c r="W56" s="66"/>
      <c r="X56" s="5" t="s">
        <v>669</v>
      </c>
      <c r="Y56" s="25"/>
      <c r="Z56" s="16"/>
      <c r="AA56" s="25"/>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row>
    <row r="57" spans="1:243" ht="51" hidden="1" x14ac:dyDescent="0.2">
      <c r="A57" s="7">
        <v>47</v>
      </c>
      <c r="B57" s="19" t="s">
        <v>185</v>
      </c>
      <c r="C57" s="7" t="s">
        <v>19</v>
      </c>
      <c r="D57" s="7" t="s">
        <v>20</v>
      </c>
      <c r="E57" s="18">
        <v>1.5</v>
      </c>
      <c r="F57" s="18">
        <v>1.5</v>
      </c>
      <c r="G57" s="18">
        <v>1.5</v>
      </c>
      <c r="H57" s="7" t="s">
        <v>82</v>
      </c>
      <c r="I57" s="14" t="s">
        <v>58</v>
      </c>
      <c r="J57" s="66" t="s">
        <v>602</v>
      </c>
      <c r="K57" s="20" t="s">
        <v>25</v>
      </c>
      <c r="L57" s="20" t="s">
        <v>171</v>
      </c>
      <c r="M57" s="7">
        <v>0</v>
      </c>
      <c r="N57" s="7">
        <v>0</v>
      </c>
      <c r="O57" s="7"/>
      <c r="P57" s="7"/>
      <c r="Q57" s="7"/>
      <c r="R57" s="7" t="s">
        <v>450</v>
      </c>
      <c r="S57" s="122"/>
      <c r="T57" s="122"/>
      <c r="U57" s="7"/>
      <c r="V57" s="91" t="s">
        <v>491</v>
      </c>
      <c r="W57" s="7" t="s">
        <v>490</v>
      </c>
      <c r="X57" s="7" t="s">
        <v>668</v>
      </c>
      <c r="Y57" s="122"/>
      <c r="Z57" s="141"/>
      <c r="AA57" s="122"/>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1"/>
      <c r="EC57" s="141"/>
      <c r="ED57" s="141"/>
      <c r="EE57" s="141"/>
      <c r="EF57" s="141"/>
      <c r="EG57" s="141"/>
      <c r="EH57" s="141"/>
      <c r="EI57" s="141"/>
      <c r="EJ57" s="141"/>
      <c r="EK57" s="141"/>
      <c r="EL57" s="141"/>
      <c r="EM57" s="141"/>
      <c r="EN57" s="141"/>
      <c r="EO57" s="141"/>
      <c r="EP57" s="141"/>
      <c r="EQ57" s="141"/>
      <c r="ER57" s="141"/>
      <c r="ES57" s="141"/>
      <c r="ET57" s="141"/>
      <c r="EU57" s="141"/>
      <c r="EV57" s="141"/>
      <c r="EW57" s="141"/>
      <c r="EX57" s="141"/>
      <c r="EY57" s="141"/>
      <c r="EZ57" s="141"/>
      <c r="FA57" s="141"/>
      <c r="FB57" s="141"/>
      <c r="FC57" s="141"/>
      <c r="FD57" s="141"/>
      <c r="FE57" s="141"/>
      <c r="FF57" s="141"/>
      <c r="FG57" s="141"/>
      <c r="FH57" s="141"/>
      <c r="FI57" s="141"/>
      <c r="FJ57" s="141"/>
      <c r="FK57" s="141"/>
      <c r="FL57" s="141"/>
      <c r="FM57" s="141"/>
      <c r="FN57" s="141"/>
      <c r="FO57" s="141"/>
      <c r="FP57" s="141"/>
      <c r="FQ57" s="141"/>
      <c r="FR57" s="141"/>
      <c r="FS57" s="141"/>
      <c r="FT57" s="141"/>
      <c r="FU57" s="141"/>
      <c r="FV57" s="141"/>
      <c r="FW57" s="141"/>
      <c r="FX57" s="141"/>
      <c r="FY57" s="141"/>
      <c r="FZ57" s="141"/>
      <c r="GA57" s="141"/>
      <c r="GB57" s="141"/>
      <c r="GC57" s="141"/>
      <c r="GD57" s="141"/>
      <c r="GE57" s="141"/>
      <c r="GF57" s="141"/>
      <c r="GG57" s="141"/>
      <c r="GH57" s="141"/>
      <c r="GI57" s="141"/>
      <c r="GJ57" s="141"/>
      <c r="GK57" s="141"/>
      <c r="GL57" s="141"/>
      <c r="GM57" s="141"/>
      <c r="GN57" s="141"/>
      <c r="GO57" s="141"/>
      <c r="GP57" s="141"/>
      <c r="GQ57" s="141"/>
      <c r="GR57" s="141"/>
      <c r="GS57" s="141"/>
      <c r="GT57" s="141"/>
      <c r="GU57" s="141"/>
    </row>
    <row r="58" spans="1:243" ht="51" hidden="1" x14ac:dyDescent="0.2">
      <c r="A58" s="7">
        <v>48</v>
      </c>
      <c r="B58" s="19" t="s">
        <v>186</v>
      </c>
      <c r="C58" s="7" t="s">
        <v>19</v>
      </c>
      <c r="D58" s="7" t="s">
        <v>20</v>
      </c>
      <c r="E58" s="18">
        <v>1.9</v>
      </c>
      <c r="F58" s="18">
        <v>1.9</v>
      </c>
      <c r="G58" s="18">
        <v>1.9</v>
      </c>
      <c r="H58" s="7" t="s">
        <v>82</v>
      </c>
      <c r="I58" s="14" t="s">
        <v>58</v>
      </c>
      <c r="J58" s="25" t="s">
        <v>603</v>
      </c>
      <c r="K58" s="20" t="s">
        <v>25</v>
      </c>
      <c r="L58" s="20" t="s">
        <v>171</v>
      </c>
      <c r="M58" s="7">
        <v>0</v>
      </c>
      <c r="N58" s="7">
        <v>0</v>
      </c>
      <c r="O58" s="7"/>
      <c r="P58" s="7"/>
      <c r="Q58" s="7"/>
      <c r="R58" s="7" t="s">
        <v>450</v>
      </c>
      <c r="S58" s="122"/>
      <c r="T58" s="122"/>
      <c r="U58" s="7"/>
      <c r="V58" s="25" t="s">
        <v>492</v>
      </c>
      <c r="W58" s="7" t="s">
        <v>490</v>
      </c>
      <c r="X58" s="7" t="s">
        <v>668</v>
      </c>
      <c r="Y58" s="122"/>
      <c r="Z58" s="141"/>
      <c r="AA58" s="122"/>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41"/>
      <c r="EA58" s="141"/>
      <c r="EB58" s="141"/>
      <c r="EC58" s="141"/>
      <c r="ED58" s="141"/>
      <c r="EE58" s="141"/>
      <c r="EF58" s="141"/>
      <c r="EG58" s="141"/>
      <c r="EH58" s="141"/>
      <c r="EI58" s="141"/>
      <c r="EJ58" s="141"/>
      <c r="EK58" s="141"/>
      <c r="EL58" s="141"/>
      <c r="EM58" s="141"/>
      <c r="EN58" s="141"/>
      <c r="EO58" s="141"/>
      <c r="EP58" s="141"/>
      <c r="EQ58" s="141"/>
      <c r="ER58" s="141"/>
      <c r="ES58" s="141"/>
      <c r="ET58" s="141"/>
      <c r="EU58" s="141"/>
      <c r="EV58" s="141"/>
      <c r="EW58" s="141"/>
      <c r="EX58" s="141"/>
      <c r="EY58" s="141"/>
      <c r="EZ58" s="141"/>
      <c r="FA58" s="141"/>
      <c r="FB58" s="141"/>
      <c r="FC58" s="141"/>
      <c r="FD58" s="141"/>
      <c r="FE58" s="141"/>
      <c r="FF58" s="141"/>
      <c r="FG58" s="141"/>
      <c r="FH58" s="141"/>
      <c r="FI58" s="141"/>
      <c r="FJ58" s="141"/>
      <c r="FK58" s="141"/>
      <c r="FL58" s="141"/>
      <c r="FM58" s="141"/>
      <c r="FN58" s="141"/>
      <c r="FO58" s="141"/>
      <c r="FP58" s="141"/>
      <c r="FQ58" s="141"/>
      <c r="FR58" s="141"/>
      <c r="FS58" s="141"/>
      <c r="FT58" s="141"/>
      <c r="FU58" s="141"/>
      <c r="FV58" s="141"/>
      <c r="FW58" s="141"/>
      <c r="FX58" s="141"/>
      <c r="FY58" s="141"/>
      <c r="FZ58" s="141"/>
      <c r="GA58" s="141"/>
      <c r="GB58" s="141"/>
      <c r="GC58" s="141"/>
      <c r="GD58" s="141"/>
      <c r="GE58" s="141"/>
      <c r="GF58" s="141"/>
      <c r="GG58" s="141"/>
      <c r="GH58" s="141"/>
      <c r="GI58" s="141"/>
      <c r="GJ58" s="141"/>
      <c r="GK58" s="141"/>
      <c r="GL58" s="141"/>
      <c r="GM58" s="141"/>
      <c r="GN58" s="141"/>
      <c r="GO58" s="141"/>
      <c r="GP58" s="141"/>
      <c r="GQ58" s="141"/>
      <c r="GR58" s="141"/>
      <c r="GS58" s="141"/>
      <c r="GT58" s="141"/>
      <c r="GU58" s="141"/>
    </row>
    <row r="59" spans="1:243" ht="51" hidden="1" x14ac:dyDescent="0.2">
      <c r="A59" s="7">
        <v>49</v>
      </c>
      <c r="B59" s="19" t="s">
        <v>187</v>
      </c>
      <c r="C59" s="7" t="s">
        <v>19</v>
      </c>
      <c r="D59" s="7" t="s">
        <v>20</v>
      </c>
      <c r="E59" s="18">
        <v>3.06</v>
      </c>
      <c r="F59" s="18">
        <v>3.06</v>
      </c>
      <c r="G59" s="18">
        <v>3.06</v>
      </c>
      <c r="H59" s="7" t="s">
        <v>82</v>
      </c>
      <c r="I59" s="14" t="s">
        <v>58</v>
      </c>
      <c r="J59" s="19" t="s">
        <v>601</v>
      </c>
      <c r="K59" s="20" t="s">
        <v>25</v>
      </c>
      <c r="L59" s="20" t="s">
        <v>171</v>
      </c>
      <c r="M59" s="7">
        <v>0</v>
      </c>
      <c r="N59" s="7">
        <v>0</v>
      </c>
      <c r="O59" s="7"/>
      <c r="P59" s="7"/>
      <c r="Q59" s="7"/>
      <c r="R59" s="7" t="s">
        <v>450</v>
      </c>
      <c r="S59" s="122"/>
      <c r="T59" s="122"/>
      <c r="U59" s="7"/>
      <c r="V59" s="25" t="s">
        <v>493</v>
      </c>
      <c r="W59" s="7" t="s">
        <v>490</v>
      </c>
      <c r="X59" s="7" t="s">
        <v>668</v>
      </c>
      <c r="Y59" s="122"/>
      <c r="Z59" s="141"/>
      <c r="AA59" s="122"/>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1"/>
      <c r="FU59" s="141"/>
      <c r="FV59" s="141"/>
      <c r="FW59" s="141"/>
      <c r="FX59" s="141"/>
      <c r="FY59" s="141"/>
      <c r="FZ59" s="141"/>
      <c r="GA59" s="141"/>
      <c r="GB59" s="141"/>
      <c r="GC59" s="141"/>
      <c r="GD59" s="141"/>
      <c r="GE59" s="141"/>
      <c r="GF59" s="141"/>
      <c r="GG59" s="141"/>
      <c r="GH59" s="141"/>
      <c r="GI59" s="141"/>
      <c r="GJ59" s="141"/>
      <c r="GK59" s="141"/>
      <c r="GL59" s="141"/>
      <c r="GM59" s="141"/>
      <c r="GN59" s="141"/>
      <c r="GO59" s="141"/>
      <c r="GP59" s="141"/>
      <c r="GQ59" s="141"/>
      <c r="GR59" s="141"/>
      <c r="GS59" s="141"/>
      <c r="GT59" s="141"/>
      <c r="GU59" s="141"/>
    </row>
    <row r="60" spans="1:243" ht="44.45" hidden="1" customHeight="1" x14ac:dyDescent="0.2">
      <c r="A60" s="7">
        <v>50</v>
      </c>
      <c r="B60" s="19" t="s">
        <v>188</v>
      </c>
      <c r="C60" s="7" t="s">
        <v>19</v>
      </c>
      <c r="D60" s="7" t="s">
        <v>20</v>
      </c>
      <c r="E60" s="18">
        <v>2.8</v>
      </c>
      <c r="F60" s="18">
        <v>2.8</v>
      </c>
      <c r="G60" s="18">
        <v>2.8</v>
      </c>
      <c r="H60" s="7" t="s">
        <v>82</v>
      </c>
      <c r="I60" s="14" t="s">
        <v>23</v>
      </c>
      <c r="J60" s="19" t="s">
        <v>189</v>
      </c>
      <c r="K60" s="20" t="s">
        <v>25</v>
      </c>
      <c r="L60" s="20" t="s">
        <v>171</v>
      </c>
      <c r="M60" s="7">
        <v>0</v>
      </c>
      <c r="N60" s="7">
        <v>0</v>
      </c>
      <c r="O60" s="7"/>
      <c r="P60" s="7"/>
      <c r="Q60" s="7"/>
      <c r="R60" s="7" t="s">
        <v>450</v>
      </c>
      <c r="S60" s="122"/>
      <c r="T60" s="122"/>
      <c r="U60" s="7"/>
      <c r="V60" s="122"/>
      <c r="W60" s="7" t="s">
        <v>490</v>
      </c>
      <c r="X60" s="5" t="s">
        <v>669</v>
      </c>
      <c r="Y60" s="122"/>
      <c r="Z60" s="141"/>
      <c r="AA60" s="122"/>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1"/>
      <c r="ER60" s="141"/>
      <c r="ES60" s="141"/>
      <c r="ET60" s="141"/>
      <c r="EU60" s="141"/>
      <c r="EV60" s="141"/>
      <c r="EW60" s="141"/>
      <c r="EX60" s="141"/>
      <c r="EY60" s="141"/>
      <c r="EZ60" s="141"/>
      <c r="FA60" s="141"/>
      <c r="FB60" s="141"/>
      <c r="FC60" s="141"/>
      <c r="FD60" s="141"/>
      <c r="FE60" s="141"/>
      <c r="FF60" s="141"/>
      <c r="FG60" s="141"/>
      <c r="FH60" s="141"/>
      <c r="FI60" s="141"/>
      <c r="FJ60" s="141"/>
      <c r="FK60" s="141"/>
      <c r="FL60" s="141"/>
      <c r="FM60" s="141"/>
      <c r="FN60" s="141"/>
      <c r="FO60" s="141"/>
      <c r="FP60" s="141"/>
      <c r="FQ60" s="141"/>
      <c r="FR60" s="141"/>
      <c r="FS60" s="141"/>
      <c r="FT60" s="141"/>
      <c r="FU60" s="141"/>
      <c r="FV60" s="141"/>
      <c r="FW60" s="141"/>
      <c r="FX60" s="141"/>
      <c r="FY60" s="141"/>
      <c r="FZ60" s="141"/>
      <c r="GA60" s="141"/>
      <c r="GB60" s="141"/>
      <c r="GC60" s="141"/>
      <c r="GD60" s="141"/>
      <c r="GE60" s="141"/>
      <c r="GF60" s="141"/>
      <c r="GG60" s="141"/>
      <c r="GH60" s="141"/>
      <c r="GI60" s="141"/>
      <c r="GJ60" s="141"/>
      <c r="GK60" s="141"/>
      <c r="GL60" s="141"/>
      <c r="GM60" s="141"/>
      <c r="GN60" s="141"/>
      <c r="GO60" s="141"/>
      <c r="GP60" s="141"/>
      <c r="GQ60" s="141"/>
      <c r="GR60" s="141"/>
      <c r="GS60" s="141"/>
      <c r="GT60" s="141"/>
      <c r="GU60" s="141"/>
    </row>
    <row r="61" spans="1:243" ht="42.6" hidden="1" customHeight="1" x14ac:dyDescent="0.2">
      <c r="A61" s="7">
        <v>51</v>
      </c>
      <c r="B61" s="19" t="s">
        <v>190</v>
      </c>
      <c r="C61" s="7" t="s">
        <v>19</v>
      </c>
      <c r="D61" s="7" t="s">
        <v>20</v>
      </c>
      <c r="E61" s="18">
        <v>4.9400000000000004</v>
      </c>
      <c r="F61" s="18">
        <v>4.9400000000000004</v>
      </c>
      <c r="G61" s="18">
        <v>4.9400000000000004</v>
      </c>
      <c r="H61" s="7" t="s">
        <v>82</v>
      </c>
      <c r="I61" s="14" t="s">
        <v>23</v>
      </c>
      <c r="J61" s="19" t="s">
        <v>191</v>
      </c>
      <c r="K61" s="20" t="s">
        <v>25</v>
      </c>
      <c r="L61" s="20" t="s">
        <v>171</v>
      </c>
      <c r="M61" s="7">
        <v>0</v>
      </c>
      <c r="N61" s="7">
        <v>0</v>
      </c>
      <c r="O61" s="7"/>
      <c r="P61" s="7"/>
      <c r="Q61" s="7"/>
      <c r="R61" s="7" t="s">
        <v>450</v>
      </c>
      <c r="S61" s="122"/>
      <c r="T61" s="122"/>
      <c r="U61" s="7"/>
      <c r="V61" s="122"/>
      <c r="W61" s="7" t="s">
        <v>490</v>
      </c>
      <c r="X61" s="5" t="s">
        <v>669</v>
      </c>
      <c r="Y61" s="122"/>
      <c r="Z61" s="141"/>
      <c r="AA61" s="122"/>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141"/>
      <c r="FK61" s="141"/>
      <c r="FL61" s="141"/>
      <c r="FM61" s="141"/>
      <c r="FN61" s="141"/>
      <c r="FO61" s="141"/>
      <c r="FP61" s="141"/>
      <c r="FQ61" s="141"/>
      <c r="FR61" s="141"/>
      <c r="FS61" s="141"/>
      <c r="FT61" s="141"/>
      <c r="FU61" s="141"/>
      <c r="FV61" s="141"/>
      <c r="FW61" s="141"/>
      <c r="FX61" s="141"/>
      <c r="FY61" s="141"/>
      <c r="FZ61" s="141"/>
      <c r="GA61" s="141"/>
      <c r="GB61" s="141"/>
      <c r="GC61" s="141"/>
      <c r="GD61" s="141"/>
      <c r="GE61" s="141"/>
      <c r="GF61" s="141"/>
      <c r="GG61" s="141"/>
      <c r="GH61" s="141"/>
      <c r="GI61" s="141"/>
      <c r="GJ61" s="141"/>
      <c r="GK61" s="141"/>
      <c r="GL61" s="141"/>
      <c r="GM61" s="141"/>
      <c r="GN61" s="141"/>
      <c r="GO61" s="141"/>
      <c r="GP61" s="141"/>
      <c r="GQ61" s="141"/>
      <c r="GR61" s="141"/>
      <c r="GS61" s="141"/>
      <c r="GT61" s="141"/>
      <c r="GU61" s="141"/>
    </row>
    <row r="62" spans="1:243" ht="43.9" hidden="1" customHeight="1" x14ac:dyDescent="0.2">
      <c r="A62" s="7">
        <v>52</v>
      </c>
      <c r="B62" s="19" t="s">
        <v>192</v>
      </c>
      <c r="C62" s="7" t="s">
        <v>19</v>
      </c>
      <c r="D62" s="7" t="s">
        <v>20</v>
      </c>
      <c r="E62" s="18">
        <v>1.51</v>
      </c>
      <c r="F62" s="18">
        <v>1.51</v>
      </c>
      <c r="G62" s="18">
        <v>1.51</v>
      </c>
      <c r="H62" s="7" t="s">
        <v>82</v>
      </c>
      <c r="I62" s="14" t="s">
        <v>193</v>
      </c>
      <c r="J62" s="19" t="s">
        <v>194</v>
      </c>
      <c r="K62" s="20" t="s">
        <v>25</v>
      </c>
      <c r="L62" s="20" t="s">
        <v>171</v>
      </c>
      <c r="M62" s="7">
        <v>0</v>
      </c>
      <c r="N62" s="7">
        <v>0</v>
      </c>
      <c r="O62" s="7"/>
      <c r="P62" s="7"/>
      <c r="Q62" s="7"/>
      <c r="R62" s="7" t="s">
        <v>450</v>
      </c>
      <c r="S62" s="122"/>
      <c r="T62" s="122"/>
      <c r="U62" s="7"/>
      <c r="V62" s="122"/>
      <c r="W62" s="7" t="s">
        <v>490</v>
      </c>
      <c r="X62" s="5" t="s">
        <v>669</v>
      </c>
      <c r="Y62" s="122"/>
      <c r="Z62" s="141"/>
      <c r="AA62" s="122"/>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c r="DW62" s="141"/>
      <c r="DX62" s="141"/>
      <c r="DY62" s="141"/>
      <c r="DZ62" s="141"/>
      <c r="EA62" s="141"/>
      <c r="EB62" s="141"/>
      <c r="EC62" s="141"/>
      <c r="ED62" s="141"/>
      <c r="EE62" s="141"/>
      <c r="EF62" s="141"/>
      <c r="EG62" s="141"/>
      <c r="EH62" s="141"/>
      <c r="EI62" s="141"/>
      <c r="EJ62" s="141"/>
      <c r="EK62" s="141"/>
      <c r="EL62" s="141"/>
      <c r="EM62" s="141"/>
      <c r="EN62" s="141"/>
      <c r="EO62" s="141"/>
      <c r="EP62" s="141"/>
      <c r="EQ62" s="141"/>
      <c r="ER62" s="141"/>
      <c r="ES62" s="141"/>
      <c r="ET62" s="141"/>
      <c r="EU62" s="141"/>
      <c r="EV62" s="141"/>
      <c r="EW62" s="141"/>
      <c r="EX62" s="141"/>
      <c r="EY62" s="141"/>
      <c r="EZ62" s="141"/>
      <c r="FA62" s="141"/>
      <c r="FB62" s="141"/>
      <c r="FC62" s="141"/>
      <c r="FD62" s="141"/>
      <c r="FE62" s="141"/>
      <c r="FF62" s="141"/>
      <c r="FG62" s="141"/>
      <c r="FH62" s="141"/>
      <c r="FI62" s="141"/>
      <c r="FJ62" s="141"/>
      <c r="FK62" s="141"/>
      <c r="FL62" s="141"/>
      <c r="FM62" s="141"/>
      <c r="FN62" s="141"/>
      <c r="FO62" s="141"/>
      <c r="FP62" s="141"/>
      <c r="FQ62" s="141"/>
      <c r="FR62" s="141"/>
      <c r="FS62" s="141"/>
      <c r="FT62" s="141"/>
      <c r="FU62" s="141"/>
      <c r="FV62" s="141"/>
      <c r="FW62" s="141"/>
      <c r="FX62" s="141"/>
      <c r="FY62" s="141"/>
      <c r="FZ62" s="141"/>
      <c r="GA62" s="141"/>
      <c r="GB62" s="141"/>
      <c r="GC62" s="141"/>
      <c r="GD62" s="141"/>
      <c r="GE62" s="141"/>
      <c r="GF62" s="141"/>
      <c r="GG62" s="141"/>
      <c r="GH62" s="141"/>
      <c r="GI62" s="141"/>
      <c r="GJ62" s="141"/>
      <c r="GK62" s="141"/>
      <c r="GL62" s="141"/>
      <c r="GM62" s="141"/>
      <c r="GN62" s="141"/>
      <c r="GO62" s="141"/>
      <c r="GP62" s="141"/>
      <c r="GQ62" s="141"/>
      <c r="GR62" s="141"/>
      <c r="GS62" s="141"/>
      <c r="GT62" s="141"/>
      <c r="GU62" s="141"/>
    </row>
    <row r="63" spans="1:243" ht="38.25" hidden="1" x14ac:dyDescent="0.2">
      <c r="A63" s="7">
        <v>53</v>
      </c>
      <c r="B63" s="49" t="s">
        <v>195</v>
      </c>
      <c r="C63" s="7" t="s">
        <v>19</v>
      </c>
      <c r="D63" s="7" t="s">
        <v>20</v>
      </c>
      <c r="E63" s="18">
        <v>1.45</v>
      </c>
      <c r="F63" s="18">
        <v>1.45</v>
      </c>
      <c r="G63" s="18">
        <v>1.45</v>
      </c>
      <c r="H63" s="7" t="s">
        <v>82</v>
      </c>
      <c r="I63" s="14" t="s">
        <v>23</v>
      </c>
      <c r="J63" s="19" t="s">
        <v>196</v>
      </c>
      <c r="K63" s="20" t="s">
        <v>25</v>
      </c>
      <c r="L63" s="20" t="s">
        <v>171</v>
      </c>
      <c r="M63" s="7">
        <v>1.45</v>
      </c>
      <c r="N63" s="7">
        <v>100</v>
      </c>
      <c r="O63" s="7"/>
      <c r="P63" s="7"/>
      <c r="Q63" s="7"/>
      <c r="R63" s="7" t="s">
        <v>450</v>
      </c>
      <c r="S63" s="7"/>
      <c r="T63" s="7"/>
      <c r="U63" s="7"/>
      <c r="V63" s="7"/>
      <c r="W63" s="158"/>
      <c r="X63" s="7" t="s">
        <v>668</v>
      </c>
      <c r="Y63" s="122"/>
      <c r="Z63" s="141"/>
      <c r="AA63" s="122"/>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c r="DZ63" s="141"/>
      <c r="EA63" s="141"/>
      <c r="EB63" s="141"/>
      <c r="EC63" s="141"/>
      <c r="ED63" s="141"/>
      <c r="EE63" s="141"/>
      <c r="EF63" s="141"/>
      <c r="EG63" s="141"/>
      <c r="EH63" s="141"/>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1"/>
      <c r="FU63" s="141"/>
      <c r="FV63" s="141"/>
      <c r="FW63" s="141"/>
      <c r="FX63" s="141"/>
      <c r="FY63" s="141"/>
      <c r="FZ63" s="141"/>
      <c r="GA63" s="141"/>
      <c r="GB63" s="141"/>
      <c r="GC63" s="141"/>
      <c r="GD63" s="141"/>
      <c r="GE63" s="141"/>
      <c r="GF63" s="141"/>
      <c r="GG63" s="141"/>
      <c r="GH63" s="141"/>
      <c r="GI63" s="141"/>
      <c r="GJ63" s="141"/>
      <c r="GK63" s="141"/>
      <c r="GL63" s="141"/>
      <c r="GM63" s="141"/>
      <c r="GN63" s="141"/>
      <c r="GO63" s="141"/>
      <c r="GP63" s="141"/>
      <c r="GQ63" s="141"/>
      <c r="GR63" s="141"/>
      <c r="GS63" s="141"/>
      <c r="GT63" s="141"/>
      <c r="GU63" s="141"/>
    </row>
    <row r="64" spans="1:243" ht="76.5" x14ac:dyDescent="0.2">
      <c r="A64" s="7">
        <v>54</v>
      </c>
      <c r="B64" s="21" t="s">
        <v>197</v>
      </c>
      <c r="C64" s="21" t="s">
        <v>31</v>
      </c>
      <c r="D64" s="7" t="s">
        <v>105</v>
      </c>
      <c r="E64" s="21">
        <v>15.21</v>
      </c>
      <c r="F64" s="7">
        <v>12.84</v>
      </c>
      <c r="G64" s="9">
        <v>15.21</v>
      </c>
      <c r="H64" s="7" t="s">
        <v>82</v>
      </c>
      <c r="I64" s="7" t="s">
        <v>198</v>
      </c>
      <c r="J64" s="19" t="s">
        <v>199</v>
      </c>
      <c r="K64" s="20" t="s">
        <v>25</v>
      </c>
      <c r="L64" s="20" t="s">
        <v>171</v>
      </c>
      <c r="M64" s="7">
        <v>0</v>
      </c>
      <c r="N64" s="7">
        <v>0</v>
      </c>
      <c r="O64" s="7"/>
      <c r="P64" s="7"/>
      <c r="Q64" s="7"/>
      <c r="R64" s="7" t="s">
        <v>450</v>
      </c>
      <c r="S64" s="122"/>
      <c r="T64" s="122"/>
      <c r="U64" s="122"/>
      <c r="V64" s="122"/>
      <c r="W64" s="158"/>
      <c r="X64" s="5" t="s">
        <v>669</v>
      </c>
      <c r="Y64" s="122"/>
      <c r="Z64" s="141"/>
      <c r="AA64" s="122"/>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c r="DZ64" s="141"/>
      <c r="EA64" s="141"/>
      <c r="EB64" s="141"/>
      <c r="EC64" s="141"/>
      <c r="ED64" s="141"/>
      <c r="EE64" s="141"/>
      <c r="EF64" s="141"/>
      <c r="EG64" s="141"/>
      <c r="EH64" s="141"/>
      <c r="EI64" s="141"/>
      <c r="EJ64" s="141"/>
      <c r="EK64" s="141"/>
      <c r="EL64" s="141"/>
      <c r="EM64" s="141"/>
      <c r="EN64" s="141"/>
      <c r="EO64" s="141"/>
      <c r="EP64" s="141"/>
      <c r="EQ64" s="141"/>
      <c r="ER64" s="141"/>
      <c r="ES64" s="141"/>
      <c r="ET64" s="141"/>
      <c r="EU64" s="141"/>
      <c r="EV64" s="141"/>
      <c r="EW64" s="141"/>
      <c r="EX64" s="141"/>
      <c r="EY64" s="141"/>
      <c r="EZ64" s="141"/>
      <c r="FA64" s="141"/>
      <c r="FB64" s="141"/>
      <c r="FC64" s="141"/>
      <c r="FD64" s="141"/>
      <c r="FE64" s="141"/>
      <c r="FF64" s="141"/>
      <c r="FG64" s="141"/>
      <c r="FH64" s="141"/>
      <c r="FI64" s="141"/>
      <c r="FJ64" s="141"/>
      <c r="FK64" s="141"/>
      <c r="FL64" s="141"/>
      <c r="FM64" s="141"/>
      <c r="FN64" s="141"/>
      <c r="FO64" s="141"/>
      <c r="FP64" s="141"/>
      <c r="FQ64" s="141"/>
      <c r="FR64" s="141"/>
      <c r="FS64" s="141"/>
      <c r="FT64" s="141"/>
      <c r="FU64" s="141"/>
      <c r="FV64" s="141"/>
      <c r="FW64" s="141"/>
      <c r="FX64" s="141"/>
      <c r="FY64" s="141"/>
      <c r="FZ64" s="141"/>
      <c r="GA64" s="141"/>
      <c r="GB64" s="141"/>
      <c r="GC64" s="141"/>
      <c r="GD64" s="141"/>
      <c r="GE64" s="141"/>
      <c r="GF64" s="141"/>
      <c r="GG64" s="141"/>
      <c r="GH64" s="141"/>
      <c r="GI64" s="141"/>
      <c r="GJ64" s="141"/>
      <c r="GK64" s="141"/>
      <c r="GL64" s="141"/>
      <c r="GM64" s="141"/>
      <c r="GN64" s="141"/>
      <c r="GO64" s="141"/>
      <c r="GP64" s="141"/>
      <c r="GQ64" s="141"/>
      <c r="GR64" s="141"/>
      <c r="GS64" s="141"/>
      <c r="GT64" s="141"/>
      <c r="GU64" s="141"/>
    </row>
    <row r="65" spans="1:203" ht="38.25" hidden="1" x14ac:dyDescent="0.2">
      <c r="A65" s="7">
        <v>55</v>
      </c>
      <c r="B65" s="12" t="s">
        <v>200</v>
      </c>
      <c r="C65" s="7" t="s">
        <v>31</v>
      </c>
      <c r="D65" s="7" t="s">
        <v>162</v>
      </c>
      <c r="E65" s="7">
        <v>1.44</v>
      </c>
      <c r="F65" s="7">
        <v>0.8</v>
      </c>
      <c r="G65" s="7">
        <v>0.8</v>
      </c>
      <c r="H65" s="7" t="s">
        <v>82</v>
      </c>
      <c r="I65" s="7" t="s">
        <v>106</v>
      </c>
      <c r="J65" s="12" t="s">
        <v>201</v>
      </c>
      <c r="K65" s="7" t="s">
        <v>25</v>
      </c>
      <c r="L65" s="7" t="s">
        <v>171</v>
      </c>
      <c r="M65" s="7">
        <v>0</v>
      </c>
      <c r="N65" s="7">
        <v>0</v>
      </c>
      <c r="O65" s="7"/>
      <c r="P65" s="7"/>
      <c r="Q65" s="7"/>
      <c r="R65" s="7" t="s">
        <v>450</v>
      </c>
      <c r="S65" s="7"/>
      <c r="T65" s="7"/>
      <c r="U65" s="7"/>
      <c r="V65" s="7"/>
      <c r="W65" s="7" t="s">
        <v>469</v>
      </c>
      <c r="X65" s="5" t="s">
        <v>669</v>
      </c>
      <c r="Y65" s="122"/>
      <c r="Z65" s="141"/>
      <c r="AA65" s="122"/>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1"/>
      <c r="FF65" s="141"/>
      <c r="FG65" s="141"/>
      <c r="FH65" s="141"/>
      <c r="FI65" s="141"/>
      <c r="FJ65" s="141"/>
      <c r="FK65" s="141"/>
      <c r="FL65" s="141"/>
      <c r="FM65" s="141"/>
      <c r="FN65" s="141"/>
      <c r="FO65" s="141"/>
      <c r="FP65" s="141"/>
      <c r="FQ65" s="141"/>
      <c r="FR65" s="141"/>
      <c r="FS65" s="141"/>
      <c r="FT65" s="141"/>
      <c r="FU65" s="141"/>
      <c r="FV65" s="141"/>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row>
    <row r="66" spans="1:203" ht="63.75" hidden="1" x14ac:dyDescent="0.2">
      <c r="A66" s="7">
        <v>56</v>
      </c>
      <c r="B66" s="12" t="s">
        <v>202</v>
      </c>
      <c r="C66" s="7" t="s">
        <v>31</v>
      </c>
      <c r="D66" s="7" t="s">
        <v>162</v>
      </c>
      <c r="E66" s="7">
        <v>6.7</v>
      </c>
      <c r="F66" s="7">
        <v>5</v>
      </c>
      <c r="G66" s="7">
        <v>5</v>
      </c>
      <c r="H66" s="7" t="s">
        <v>82</v>
      </c>
      <c r="I66" s="7" t="s">
        <v>203</v>
      </c>
      <c r="J66" s="157" t="s">
        <v>660</v>
      </c>
      <c r="K66" s="7" t="s">
        <v>25</v>
      </c>
      <c r="L66" s="7" t="s">
        <v>171</v>
      </c>
      <c r="M66" s="7">
        <v>0</v>
      </c>
      <c r="N66" s="7">
        <v>0</v>
      </c>
      <c r="O66" s="7"/>
      <c r="P66" s="7"/>
      <c r="Q66" s="7"/>
      <c r="R66" s="7" t="s">
        <v>450</v>
      </c>
      <c r="S66" s="7"/>
      <c r="T66" s="7"/>
      <c r="U66" s="7"/>
      <c r="V66" s="7"/>
      <c r="W66" s="7" t="s">
        <v>470</v>
      </c>
      <c r="X66" s="5" t="s">
        <v>669</v>
      </c>
      <c r="Y66" s="122" t="s">
        <v>661</v>
      </c>
      <c r="Z66" s="141"/>
      <c r="AA66" s="122"/>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row>
    <row r="67" spans="1:203" ht="38.25" hidden="1" x14ac:dyDescent="0.2">
      <c r="A67" s="7">
        <v>57</v>
      </c>
      <c r="B67" s="12" t="s">
        <v>204</v>
      </c>
      <c r="C67" s="7" t="s">
        <v>31</v>
      </c>
      <c r="D67" s="7" t="s">
        <v>162</v>
      </c>
      <c r="E67" s="7">
        <v>2.2000000000000002</v>
      </c>
      <c r="F67" s="7">
        <v>1.8</v>
      </c>
      <c r="G67" s="7">
        <v>2</v>
      </c>
      <c r="H67" s="7" t="s">
        <v>82</v>
      </c>
      <c r="I67" s="7" t="s">
        <v>54</v>
      </c>
      <c r="J67" s="12" t="s">
        <v>201</v>
      </c>
      <c r="K67" s="7" t="s">
        <v>25</v>
      </c>
      <c r="L67" s="7" t="s">
        <v>171</v>
      </c>
      <c r="M67" s="7">
        <v>0</v>
      </c>
      <c r="N67" s="7">
        <v>0</v>
      </c>
      <c r="O67" s="7"/>
      <c r="P67" s="7"/>
      <c r="Q67" s="7"/>
      <c r="R67" s="7" t="s">
        <v>450</v>
      </c>
      <c r="S67" s="7"/>
      <c r="T67" s="7"/>
      <c r="U67" s="7"/>
      <c r="V67" s="7"/>
      <c r="W67" s="7" t="s">
        <v>469</v>
      </c>
      <c r="X67" s="5" t="s">
        <v>669</v>
      </c>
      <c r="Y67" s="122"/>
      <c r="Z67" s="141"/>
      <c r="AA67" s="122"/>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row>
    <row r="68" spans="1:203" ht="38.25" hidden="1" x14ac:dyDescent="0.2">
      <c r="A68" s="7">
        <v>58</v>
      </c>
      <c r="B68" s="12" t="s">
        <v>205</v>
      </c>
      <c r="C68" s="7" t="s">
        <v>31</v>
      </c>
      <c r="D68" s="7" t="s">
        <v>162</v>
      </c>
      <c r="E68" s="7">
        <v>3.3</v>
      </c>
      <c r="F68" s="7">
        <v>2.5</v>
      </c>
      <c r="G68" s="7">
        <v>2.9</v>
      </c>
      <c r="H68" s="7" t="s">
        <v>82</v>
      </c>
      <c r="I68" s="7" t="s">
        <v>206</v>
      </c>
      <c r="J68" s="12" t="s">
        <v>201</v>
      </c>
      <c r="K68" s="7" t="s">
        <v>25</v>
      </c>
      <c r="L68" s="7" t="s">
        <v>171</v>
      </c>
      <c r="M68" s="7">
        <v>0</v>
      </c>
      <c r="N68" s="7">
        <v>0</v>
      </c>
      <c r="O68" s="7"/>
      <c r="P68" s="7"/>
      <c r="Q68" s="7"/>
      <c r="R68" s="7" t="s">
        <v>450</v>
      </c>
      <c r="S68" s="7"/>
      <c r="T68" s="7"/>
      <c r="U68" s="7"/>
      <c r="V68" s="7"/>
      <c r="W68" s="7" t="s">
        <v>464</v>
      </c>
      <c r="X68" s="5" t="s">
        <v>669</v>
      </c>
      <c r="Y68" s="122"/>
      <c r="Z68" s="141"/>
      <c r="AA68" s="122"/>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row>
    <row r="69" spans="1:203" ht="63.75" hidden="1" x14ac:dyDescent="0.2">
      <c r="A69" s="7">
        <v>59</v>
      </c>
      <c r="B69" s="12" t="s">
        <v>207</v>
      </c>
      <c r="C69" s="7" t="s">
        <v>31</v>
      </c>
      <c r="D69" s="7" t="s">
        <v>162</v>
      </c>
      <c r="E69" s="7">
        <v>1.7</v>
      </c>
      <c r="F69" s="7">
        <v>0.6</v>
      </c>
      <c r="G69" s="7">
        <v>0.8</v>
      </c>
      <c r="H69" s="7" t="s">
        <v>82</v>
      </c>
      <c r="I69" s="7" t="s">
        <v>42</v>
      </c>
      <c r="J69" s="157" t="s">
        <v>662</v>
      </c>
      <c r="K69" s="7" t="s">
        <v>25</v>
      </c>
      <c r="L69" s="7" t="s">
        <v>171</v>
      </c>
      <c r="M69" s="7">
        <v>0</v>
      </c>
      <c r="N69" s="7">
        <v>0</v>
      </c>
      <c r="O69" s="7"/>
      <c r="P69" s="7"/>
      <c r="Q69" s="7"/>
      <c r="R69" s="7" t="s">
        <v>450</v>
      </c>
      <c r="S69" s="7"/>
      <c r="T69" s="7"/>
      <c r="U69" s="7"/>
      <c r="V69" s="7"/>
      <c r="W69" s="7" t="s">
        <v>470</v>
      </c>
      <c r="X69" s="5" t="s">
        <v>669</v>
      </c>
      <c r="Y69" s="122" t="s">
        <v>661</v>
      </c>
      <c r="Z69" s="141"/>
      <c r="AA69" s="122"/>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row>
    <row r="70" spans="1:203" ht="38.25" hidden="1" x14ac:dyDescent="0.2">
      <c r="A70" s="7">
        <v>60</v>
      </c>
      <c r="B70" s="12" t="s">
        <v>208</v>
      </c>
      <c r="C70" s="7" t="s">
        <v>31</v>
      </c>
      <c r="D70" s="7" t="s">
        <v>162</v>
      </c>
      <c r="E70" s="7">
        <v>6.1</v>
      </c>
      <c r="F70" s="7">
        <v>4.7</v>
      </c>
      <c r="G70" s="7">
        <v>5.2</v>
      </c>
      <c r="H70" s="7" t="s">
        <v>82</v>
      </c>
      <c r="I70" s="7" t="s">
        <v>32</v>
      </c>
      <c r="J70" s="12" t="s">
        <v>201</v>
      </c>
      <c r="K70" s="7" t="s">
        <v>25</v>
      </c>
      <c r="L70" s="7" t="s">
        <v>171</v>
      </c>
      <c r="M70" s="7">
        <v>0</v>
      </c>
      <c r="N70" s="7">
        <v>0</v>
      </c>
      <c r="O70" s="7"/>
      <c r="P70" s="7"/>
      <c r="Q70" s="7"/>
      <c r="R70" s="7" t="s">
        <v>450</v>
      </c>
      <c r="S70" s="25"/>
      <c r="T70" s="25"/>
      <c r="U70" s="25"/>
      <c r="V70" s="25"/>
      <c r="W70" s="12" t="s">
        <v>471</v>
      </c>
      <c r="X70" s="5" t="s">
        <v>669</v>
      </c>
      <c r="Y70" s="122"/>
      <c r="Z70" s="141"/>
      <c r="AA70" s="122"/>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row>
    <row r="71" spans="1:203" ht="63.75" hidden="1" x14ac:dyDescent="0.2">
      <c r="A71" s="7">
        <v>61</v>
      </c>
      <c r="B71" s="12" t="s">
        <v>209</v>
      </c>
      <c r="C71" s="7" t="s">
        <v>31</v>
      </c>
      <c r="D71" s="7" t="s">
        <v>162</v>
      </c>
      <c r="E71" s="7">
        <v>4.3</v>
      </c>
      <c r="F71" s="7">
        <v>3.6</v>
      </c>
      <c r="G71" s="7">
        <v>3.6</v>
      </c>
      <c r="H71" s="7" t="s">
        <v>82</v>
      </c>
      <c r="I71" s="7" t="s">
        <v>210</v>
      </c>
      <c r="J71" s="157" t="s">
        <v>663</v>
      </c>
      <c r="K71" s="7" t="s">
        <v>25</v>
      </c>
      <c r="L71" s="7" t="s">
        <v>171</v>
      </c>
      <c r="M71" s="7">
        <v>0.99</v>
      </c>
      <c r="N71" s="75">
        <v>2.3E-3</v>
      </c>
      <c r="O71" s="7"/>
      <c r="P71" s="7"/>
      <c r="Q71" s="7"/>
      <c r="R71" s="7" t="s">
        <v>450</v>
      </c>
      <c r="S71" s="7"/>
      <c r="T71" s="7"/>
      <c r="U71" s="7"/>
      <c r="V71" s="7"/>
      <c r="W71" s="7" t="s">
        <v>472</v>
      </c>
      <c r="X71" s="5" t="s">
        <v>669</v>
      </c>
      <c r="Y71" s="122" t="s">
        <v>661</v>
      </c>
      <c r="Z71" s="141"/>
      <c r="AA71" s="122"/>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row>
    <row r="72" spans="1:203" ht="63.75" hidden="1" x14ac:dyDescent="0.2">
      <c r="A72" s="7">
        <v>62</v>
      </c>
      <c r="B72" s="12" t="s">
        <v>211</v>
      </c>
      <c r="C72" s="7" t="s">
        <v>31</v>
      </c>
      <c r="D72" s="7" t="s">
        <v>162</v>
      </c>
      <c r="E72" s="7">
        <v>2.8</v>
      </c>
      <c r="F72" s="7">
        <v>1</v>
      </c>
      <c r="G72" s="7">
        <v>1.2</v>
      </c>
      <c r="H72" s="7" t="s">
        <v>82</v>
      </c>
      <c r="I72" s="7" t="s">
        <v>72</v>
      </c>
      <c r="J72" s="157" t="s">
        <v>664</v>
      </c>
      <c r="K72" s="7" t="s">
        <v>25</v>
      </c>
      <c r="L72" s="7" t="s">
        <v>171</v>
      </c>
      <c r="M72" s="7">
        <v>0</v>
      </c>
      <c r="N72" s="7">
        <v>0</v>
      </c>
      <c r="O72" s="7"/>
      <c r="P72" s="7"/>
      <c r="Q72" s="7"/>
      <c r="R72" s="7" t="s">
        <v>450</v>
      </c>
      <c r="S72" s="7"/>
      <c r="T72" s="7"/>
      <c r="U72" s="7"/>
      <c r="V72" s="7"/>
      <c r="W72" s="7" t="s">
        <v>470</v>
      </c>
      <c r="X72" s="5" t="s">
        <v>669</v>
      </c>
      <c r="Y72" s="122" t="s">
        <v>661</v>
      </c>
      <c r="Z72" s="141"/>
      <c r="AA72" s="122"/>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1"/>
      <c r="FF72" s="141"/>
      <c r="FG72" s="141"/>
      <c r="FH72" s="141"/>
      <c r="FI72" s="141"/>
      <c r="FJ72" s="141"/>
      <c r="FK72" s="141"/>
      <c r="FL72" s="141"/>
      <c r="FM72" s="141"/>
      <c r="FN72" s="141"/>
      <c r="FO72" s="141"/>
      <c r="FP72" s="141"/>
      <c r="FQ72" s="141"/>
      <c r="FR72" s="141"/>
      <c r="FS72" s="141"/>
      <c r="FT72" s="141"/>
      <c r="FU72" s="141"/>
      <c r="FV72" s="141"/>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row>
    <row r="73" spans="1:203" ht="51" hidden="1" x14ac:dyDescent="0.2">
      <c r="A73" s="7">
        <v>63</v>
      </c>
      <c r="B73" s="19" t="s">
        <v>212</v>
      </c>
      <c r="C73" s="7" t="s">
        <v>19</v>
      </c>
      <c r="D73" s="7" t="s">
        <v>20</v>
      </c>
      <c r="E73" s="18">
        <v>1.3</v>
      </c>
      <c r="F73" s="18">
        <v>1.3</v>
      </c>
      <c r="G73" s="18">
        <v>1.3</v>
      </c>
      <c r="H73" s="7" t="s">
        <v>82</v>
      </c>
      <c r="I73" s="14" t="s">
        <v>213</v>
      </c>
      <c r="J73" s="12" t="s">
        <v>604</v>
      </c>
      <c r="K73" s="7" t="s">
        <v>25</v>
      </c>
      <c r="L73" s="7" t="s">
        <v>171</v>
      </c>
      <c r="M73" s="7">
        <v>0</v>
      </c>
      <c r="N73" s="7">
        <v>0</v>
      </c>
      <c r="O73" s="7"/>
      <c r="P73" s="7"/>
      <c r="Q73" s="7"/>
      <c r="R73" s="7" t="s">
        <v>450</v>
      </c>
      <c r="S73" s="122"/>
      <c r="T73" s="122"/>
      <c r="U73" s="7"/>
      <c r="V73" s="91" t="s">
        <v>494</v>
      </c>
      <c r="W73" s="7" t="s">
        <v>490</v>
      </c>
      <c r="X73" s="7" t="s">
        <v>668</v>
      </c>
      <c r="Y73" s="122"/>
      <c r="Z73" s="141"/>
      <c r="AA73" s="122"/>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1"/>
      <c r="FF73" s="141"/>
      <c r="FG73" s="141"/>
      <c r="FH73" s="141"/>
      <c r="FI73" s="141"/>
      <c r="FJ73" s="141"/>
      <c r="FK73" s="141"/>
      <c r="FL73" s="141"/>
      <c r="FM73" s="141"/>
      <c r="FN73" s="141"/>
      <c r="FO73" s="141"/>
      <c r="FP73" s="141"/>
      <c r="FQ73" s="141"/>
      <c r="FR73" s="141"/>
      <c r="FS73" s="141"/>
      <c r="FT73" s="141"/>
      <c r="FU73" s="141"/>
      <c r="FV73" s="141"/>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row>
    <row r="74" spans="1:203" ht="51" hidden="1" x14ac:dyDescent="0.2">
      <c r="A74" s="7">
        <v>64</v>
      </c>
      <c r="B74" s="12" t="s">
        <v>214</v>
      </c>
      <c r="C74" s="7" t="s">
        <v>31</v>
      </c>
      <c r="D74" s="7" t="s">
        <v>20</v>
      </c>
      <c r="E74" s="18">
        <v>0.03</v>
      </c>
      <c r="F74" s="18">
        <v>0.03</v>
      </c>
      <c r="G74" s="18">
        <v>0.03</v>
      </c>
      <c r="H74" s="7" t="s">
        <v>82</v>
      </c>
      <c r="I74" s="14" t="s">
        <v>75</v>
      </c>
      <c r="J74" s="17" t="s">
        <v>605</v>
      </c>
      <c r="K74" s="7" t="s">
        <v>25</v>
      </c>
      <c r="L74" s="7" t="s">
        <v>171</v>
      </c>
      <c r="M74" s="7">
        <v>0</v>
      </c>
      <c r="N74" s="7">
        <v>0</v>
      </c>
      <c r="O74" s="7"/>
      <c r="P74" s="7"/>
      <c r="Q74" s="7"/>
      <c r="R74" s="7" t="s">
        <v>450</v>
      </c>
      <c r="S74" s="122"/>
      <c r="T74" s="122"/>
      <c r="U74" s="7"/>
      <c r="V74" s="25" t="s">
        <v>495</v>
      </c>
      <c r="W74" s="7" t="s">
        <v>490</v>
      </c>
      <c r="X74" s="7" t="s">
        <v>668</v>
      </c>
      <c r="Y74" s="122"/>
      <c r="Z74" s="141"/>
      <c r="AA74" s="122"/>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1"/>
      <c r="FF74" s="141"/>
      <c r="FG74" s="141"/>
      <c r="FH74" s="141"/>
      <c r="FI74" s="141"/>
      <c r="FJ74" s="141"/>
      <c r="FK74" s="141"/>
      <c r="FL74" s="141"/>
      <c r="FM74" s="141"/>
      <c r="FN74" s="141"/>
      <c r="FO74" s="141"/>
      <c r="FP74" s="141"/>
      <c r="FQ74" s="141"/>
      <c r="FR74" s="141"/>
      <c r="FS74" s="141"/>
      <c r="FT74" s="141"/>
      <c r="FU74" s="141"/>
      <c r="FV74" s="141"/>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row>
    <row r="75" spans="1:203" ht="51" hidden="1" x14ac:dyDescent="0.2">
      <c r="A75" s="7">
        <v>65</v>
      </c>
      <c r="B75" s="12" t="s">
        <v>215</v>
      </c>
      <c r="C75" s="7" t="s">
        <v>19</v>
      </c>
      <c r="D75" s="7" t="s">
        <v>20</v>
      </c>
      <c r="E75" s="18">
        <v>1</v>
      </c>
      <c r="F75" s="18">
        <v>1</v>
      </c>
      <c r="G75" s="18">
        <v>1</v>
      </c>
      <c r="H75" s="7" t="s">
        <v>82</v>
      </c>
      <c r="I75" s="14" t="s">
        <v>75</v>
      </c>
      <c r="J75" s="12" t="s">
        <v>607</v>
      </c>
      <c r="K75" s="7" t="s">
        <v>25</v>
      </c>
      <c r="L75" s="7" t="s">
        <v>171</v>
      </c>
      <c r="M75" s="7">
        <v>0</v>
      </c>
      <c r="N75" s="7">
        <v>0</v>
      </c>
      <c r="O75" s="7"/>
      <c r="P75" s="7"/>
      <c r="Q75" s="7"/>
      <c r="R75" s="7" t="s">
        <v>450</v>
      </c>
      <c r="S75" s="122"/>
      <c r="T75" s="122"/>
      <c r="U75" s="7"/>
      <c r="V75" s="91" t="s">
        <v>496</v>
      </c>
      <c r="W75" s="7" t="s">
        <v>490</v>
      </c>
      <c r="X75" s="7" t="s">
        <v>668</v>
      </c>
      <c r="Y75" s="122"/>
      <c r="Z75" s="141"/>
      <c r="AA75" s="122"/>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1"/>
      <c r="FF75" s="141"/>
      <c r="FG75" s="141"/>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row>
    <row r="76" spans="1:203" ht="51" hidden="1" x14ac:dyDescent="0.2">
      <c r="A76" s="7">
        <v>66</v>
      </c>
      <c r="B76" s="12" t="s">
        <v>216</v>
      </c>
      <c r="C76" s="7" t="s">
        <v>19</v>
      </c>
      <c r="D76" s="7" t="s">
        <v>20</v>
      </c>
      <c r="E76" s="18">
        <v>1.65</v>
      </c>
      <c r="F76" s="18">
        <v>1.65</v>
      </c>
      <c r="G76" s="18">
        <v>1.65</v>
      </c>
      <c r="H76" s="7" t="s">
        <v>82</v>
      </c>
      <c r="I76" s="14" t="s">
        <v>217</v>
      </c>
      <c r="J76" s="25" t="s">
        <v>606</v>
      </c>
      <c r="K76" s="7" t="s">
        <v>25</v>
      </c>
      <c r="L76" s="7" t="s">
        <v>171</v>
      </c>
      <c r="M76" s="7">
        <v>0</v>
      </c>
      <c r="N76" s="7">
        <v>0</v>
      </c>
      <c r="O76" s="7"/>
      <c r="P76" s="7" t="s">
        <v>450</v>
      </c>
      <c r="Q76" s="7" t="s">
        <v>450</v>
      </c>
      <c r="R76" s="7" t="s">
        <v>450</v>
      </c>
      <c r="S76" s="122"/>
      <c r="T76" s="122"/>
      <c r="U76" s="7"/>
      <c r="V76" s="25" t="s">
        <v>497</v>
      </c>
      <c r="W76" s="7" t="s">
        <v>490</v>
      </c>
      <c r="X76" s="7" t="s">
        <v>668</v>
      </c>
      <c r="Y76" s="122"/>
      <c r="Z76" s="141"/>
      <c r="AA76" s="122"/>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row>
    <row r="77" spans="1:203" ht="76.5" hidden="1" x14ac:dyDescent="0.2">
      <c r="A77" s="7">
        <v>67</v>
      </c>
      <c r="B77" s="23" t="s">
        <v>218</v>
      </c>
      <c r="C77" s="7" t="s">
        <v>19</v>
      </c>
      <c r="D77" s="7" t="s">
        <v>20</v>
      </c>
      <c r="E77" s="24">
        <v>5.3</v>
      </c>
      <c r="F77" s="24">
        <v>5.3</v>
      </c>
      <c r="G77" s="24">
        <v>5.3</v>
      </c>
      <c r="H77" s="7" t="s">
        <v>82</v>
      </c>
      <c r="I77" s="7" t="s">
        <v>219</v>
      </c>
      <c r="J77" s="12" t="s">
        <v>220</v>
      </c>
      <c r="K77" s="7" t="s">
        <v>25</v>
      </c>
      <c r="L77" s="7" t="s">
        <v>171</v>
      </c>
      <c r="M77" s="7">
        <v>0</v>
      </c>
      <c r="N77" s="7">
        <v>0</v>
      </c>
      <c r="O77" s="7"/>
      <c r="P77" s="7"/>
      <c r="Q77" s="7"/>
      <c r="R77" s="7" t="s">
        <v>450</v>
      </c>
      <c r="S77" s="122"/>
      <c r="T77" s="122"/>
      <c r="U77" s="7"/>
      <c r="V77" s="122"/>
      <c r="W77" s="7" t="s">
        <v>490</v>
      </c>
      <c r="X77" s="5" t="s">
        <v>669</v>
      </c>
      <c r="Y77" s="122"/>
      <c r="Z77" s="141"/>
      <c r="AA77" s="122"/>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row>
    <row r="78" spans="1:203" ht="76.5" hidden="1" x14ac:dyDescent="0.2">
      <c r="A78" s="7">
        <v>68</v>
      </c>
      <c r="B78" s="23" t="s">
        <v>221</v>
      </c>
      <c r="C78" s="7" t="s">
        <v>19</v>
      </c>
      <c r="D78" s="7" t="s">
        <v>20</v>
      </c>
      <c r="E78" s="24">
        <v>5.9</v>
      </c>
      <c r="F78" s="24">
        <v>5.9</v>
      </c>
      <c r="G78" s="24">
        <v>5.9</v>
      </c>
      <c r="H78" s="7" t="s">
        <v>82</v>
      </c>
      <c r="I78" s="7" t="s">
        <v>219</v>
      </c>
      <c r="J78" s="12" t="s">
        <v>220</v>
      </c>
      <c r="K78" s="7" t="s">
        <v>25</v>
      </c>
      <c r="L78" s="7" t="s">
        <v>171</v>
      </c>
      <c r="M78" s="7">
        <v>0</v>
      </c>
      <c r="N78" s="7">
        <v>0</v>
      </c>
      <c r="O78" s="7"/>
      <c r="P78" s="7"/>
      <c r="Q78" s="7"/>
      <c r="R78" s="7" t="s">
        <v>450</v>
      </c>
      <c r="S78" s="122"/>
      <c r="T78" s="122"/>
      <c r="U78" s="7"/>
      <c r="V78" s="122"/>
      <c r="W78" s="7" t="s">
        <v>490</v>
      </c>
      <c r="X78" s="5" t="s">
        <v>669</v>
      </c>
      <c r="Y78" s="122"/>
      <c r="Z78" s="141"/>
      <c r="AA78" s="122"/>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row>
    <row r="79" spans="1:203" ht="76.5" hidden="1" x14ac:dyDescent="0.2">
      <c r="A79" s="7">
        <v>69</v>
      </c>
      <c r="B79" s="23" t="s">
        <v>222</v>
      </c>
      <c r="C79" s="7" t="s">
        <v>19</v>
      </c>
      <c r="D79" s="7" t="s">
        <v>20</v>
      </c>
      <c r="E79" s="24">
        <v>9</v>
      </c>
      <c r="F79" s="24">
        <v>9</v>
      </c>
      <c r="G79" s="24">
        <v>9</v>
      </c>
      <c r="H79" s="7" t="s">
        <v>82</v>
      </c>
      <c r="I79" s="7" t="s">
        <v>219</v>
      </c>
      <c r="J79" s="12" t="s">
        <v>220</v>
      </c>
      <c r="K79" s="7" t="s">
        <v>25</v>
      </c>
      <c r="L79" s="7" t="s">
        <v>171</v>
      </c>
      <c r="M79" s="7">
        <v>0</v>
      </c>
      <c r="N79" s="7">
        <v>0</v>
      </c>
      <c r="O79" s="7"/>
      <c r="P79" s="7"/>
      <c r="Q79" s="7"/>
      <c r="R79" s="7" t="s">
        <v>450</v>
      </c>
      <c r="S79" s="122"/>
      <c r="T79" s="122"/>
      <c r="U79" s="7"/>
      <c r="V79" s="122"/>
      <c r="W79" s="7" t="s">
        <v>490</v>
      </c>
      <c r="X79" s="5" t="s">
        <v>669</v>
      </c>
      <c r="Y79" s="122"/>
      <c r="Z79" s="141"/>
      <c r="AA79" s="122"/>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141"/>
      <c r="GB79" s="141"/>
      <c r="GC79" s="141"/>
      <c r="GD79" s="141"/>
      <c r="GE79" s="141"/>
      <c r="GF79" s="141"/>
      <c r="GG79" s="141"/>
      <c r="GH79" s="141"/>
      <c r="GI79" s="141"/>
      <c r="GJ79" s="141"/>
      <c r="GK79" s="141"/>
      <c r="GL79" s="141"/>
      <c r="GM79" s="141"/>
      <c r="GN79" s="141"/>
      <c r="GO79" s="141"/>
      <c r="GP79" s="141"/>
      <c r="GQ79" s="141"/>
      <c r="GR79" s="141"/>
      <c r="GS79" s="141"/>
      <c r="GT79" s="141"/>
      <c r="GU79" s="141"/>
    </row>
    <row r="80" spans="1:203" ht="76.5" hidden="1" x14ac:dyDescent="0.2">
      <c r="A80" s="7">
        <v>70</v>
      </c>
      <c r="B80" s="23" t="s">
        <v>223</v>
      </c>
      <c r="C80" s="7" t="s">
        <v>19</v>
      </c>
      <c r="D80" s="7" t="s">
        <v>20</v>
      </c>
      <c r="E80" s="24">
        <v>16.399999999999999</v>
      </c>
      <c r="F80" s="24">
        <v>16.399999999999999</v>
      </c>
      <c r="G80" s="24">
        <v>16.399999999999999</v>
      </c>
      <c r="H80" s="7" t="s">
        <v>82</v>
      </c>
      <c r="I80" s="7" t="s">
        <v>219</v>
      </c>
      <c r="J80" s="12" t="s">
        <v>220</v>
      </c>
      <c r="K80" s="7" t="s">
        <v>25</v>
      </c>
      <c r="L80" s="7" t="s">
        <v>171</v>
      </c>
      <c r="M80" s="7">
        <v>0</v>
      </c>
      <c r="N80" s="7">
        <v>0</v>
      </c>
      <c r="O80" s="7"/>
      <c r="P80" s="7"/>
      <c r="Q80" s="7"/>
      <c r="R80" s="7" t="s">
        <v>450</v>
      </c>
      <c r="S80" s="122"/>
      <c r="T80" s="122"/>
      <c r="U80" s="7"/>
      <c r="V80" s="122"/>
      <c r="W80" s="7" t="s">
        <v>490</v>
      </c>
      <c r="X80" s="5" t="s">
        <v>669</v>
      </c>
      <c r="Y80" s="122"/>
      <c r="Z80" s="141"/>
      <c r="AA80" s="122"/>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141"/>
      <c r="FE80" s="141"/>
      <c r="FF80" s="141"/>
      <c r="FG80" s="141"/>
      <c r="FH80" s="141"/>
      <c r="FI80" s="141"/>
      <c r="FJ80" s="141"/>
      <c r="FK80" s="141"/>
      <c r="FL80" s="141"/>
      <c r="FM80" s="141"/>
      <c r="FN80" s="141"/>
      <c r="FO80" s="141"/>
      <c r="FP80" s="141"/>
      <c r="FQ80" s="141"/>
      <c r="FR80" s="141"/>
      <c r="FS80" s="141"/>
      <c r="FT80" s="141"/>
      <c r="FU80" s="141"/>
      <c r="FV80" s="141"/>
      <c r="FW80" s="141"/>
      <c r="FX80" s="141"/>
      <c r="FY80" s="141"/>
      <c r="FZ80" s="141"/>
      <c r="GA80" s="141"/>
      <c r="GB80" s="141"/>
      <c r="GC80" s="141"/>
      <c r="GD80" s="141"/>
      <c r="GE80" s="141"/>
      <c r="GF80" s="141"/>
      <c r="GG80" s="141"/>
      <c r="GH80" s="141"/>
      <c r="GI80" s="141"/>
      <c r="GJ80" s="141"/>
      <c r="GK80" s="141"/>
      <c r="GL80" s="141"/>
      <c r="GM80" s="141"/>
      <c r="GN80" s="141"/>
      <c r="GO80" s="141"/>
      <c r="GP80" s="141"/>
      <c r="GQ80" s="141"/>
      <c r="GR80" s="141"/>
      <c r="GS80" s="141"/>
      <c r="GT80" s="141"/>
      <c r="GU80" s="141"/>
    </row>
    <row r="81" spans="1:203" ht="15.75" hidden="1" x14ac:dyDescent="0.2">
      <c r="A81" s="153" t="s">
        <v>640</v>
      </c>
      <c r="B81" s="154" t="s">
        <v>225</v>
      </c>
      <c r="C81" s="154"/>
      <c r="D81" s="154"/>
      <c r="E81" s="154"/>
      <c r="F81" s="154"/>
      <c r="G81" s="154"/>
      <c r="H81" s="154"/>
      <c r="I81" s="154"/>
      <c r="J81" s="154"/>
      <c r="K81" s="154"/>
      <c r="L81" s="154"/>
      <c r="M81" s="125"/>
      <c r="N81" s="125"/>
      <c r="O81" s="125"/>
      <c r="P81" s="125"/>
      <c r="Q81" s="125"/>
      <c r="R81" s="125"/>
      <c r="S81" s="125"/>
      <c r="T81" s="125"/>
      <c r="U81" s="125"/>
      <c r="V81" s="125"/>
      <c r="W81" s="155"/>
      <c r="X81" s="124"/>
      <c r="Y81" s="125"/>
      <c r="AA81" s="125"/>
    </row>
    <row r="82" spans="1:203" ht="38.25" hidden="1" x14ac:dyDescent="0.2">
      <c r="A82" s="7">
        <v>71</v>
      </c>
      <c r="B82" s="12" t="s">
        <v>227</v>
      </c>
      <c r="C82" s="7" t="s">
        <v>228</v>
      </c>
      <c r="D82" s="7" t="s">
        <v>229</v>
      </c>
      <c r="E82" s="7">
        <v>0.6</v>
      </c>
      <c r="F82" s="7"/>
      <c r="G82" s="7">
        <v>0.6</v>
      </c>
      <c r="H82" s="7" t="s">
        <v>22</v>
      </c>
      <c r="I82" s="7" t="s">
        <v>75</v>
      </c>
      <c r="J82" s="12" t="s">
        <v>230</v>
      </c>
      <c r="K82" s="7" t="s">
        <v>25</v>
      </c>
      <c r="L82" s="7">
        <v>2</v>
      </c>
      <c r="M82" s="7">
        <v>0</v>
      </c>
      <c r="N82" s="7">
        <v>0</v>
      </c>
      <c r="O82" s="7"/>
      <c r="P82" s="7"/>
      <c r="Q82" s="7"/>
      <c r="R82" s="7" t="s">
        <v>450</v>
      </c>
      <c r="S82" s="7"/>
      <c r="T82" s="7"/>
      <c r="U82" s="7"/>
      <c r="V82" s="7"/>
      <c r="W82" s="12"/>
      <c r="X82" s="7" t="s">
        <v>668</v>
      </c>
      <c r="Y82" s="7"/>
      <c r="Z82" s="1"/>
      <c r="AA82" s="7"/>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row>
    <row r="83" spans="1:203" ht="51" hidden="1" x14ac:dyDescent="0.2">
      <c r="A83" s="7">
        <v>72</v>
      </c>
      <c r="B83" s="12" t="s">
        <v>231</v>
      </c>
      <c r="C83" s="7" t="s">
        <v>35</v>
      </c>
      <c r="D83" s="7" t="s">
        <v>232</v>
      </c>
      <c r="E83" s="13">
        <v>0.2</v>
      </c>
      <c r="F83" s="13"/>
      <c r="G83" s="9">
        <v>0.2</v>
      </c>
      <c r="H83" s="7" t="s">
        <v>22</v>
      </c>
      <c r="I83" s="7" t="s">
        <v>233</v>
      </c>
      <c r="J83" s="12" t="s">
        <v>234</v>
      </c>
      <c r="K83" s="7" t="s">
        <v>25</v>
      </c>
      <c r="L83" s="7">
        <v>2</v>
      </c>
      <c r="M83" s="7">
        <v>0</v>
      </c>
      <c r="N83" s="7">
        <v>0</v>
      </c>
      <c r="O83" s="7"/>
      <c r="P83" s="7"/>
      <c r="Q83" s="7"/>
      <c r="R83" s="7" t="s">
        <v>450</v>
      </c>
      <c r="S83" s="7"/>
      <c r="T83" s="7"/>
      <c r="U83" s="7"/>
      <c r="V83" s="7"/>
      <c r="W83" s="12"/>
      <c r="X83" s="7" t="s">
        <v>668</v>
      </c>
      <c r="Y83" s="7"/>
      <c r="Z83" s="1"/>
      <c r="AA83" s="7"/>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row>
    <row r="84" spans="1:203" ht="76.5" hidden="1" x14ac:dyDescent="0.2">
      <c r="A84" s="7">
        <v>73</v>
      </c>
      <c r="B84" s="12" t="s">
        <v>243</v>
      </c>
      <c r="C84" s="7" t="s">
        <v>244</v>
      </c>
      <c r="D84" s="7" t="s">
        <v>245</v>
      </c>
      <c r="E84" s="7">
        <v>45.25</v>
      </c>
      <c r="F84" s="7">
        <v>0.85</v>
      </c>
      <c r="G84" s="7">
        <v>0.85</v>
      </c>
      <c r="H84" s="7" t="s">
        <v>82</v>
      </c>
      <c r="I84" s="7" t="s">
        <v>246</v>
      </c>
      <c r="J84" s="12" t="s">
        <v>247</v>
      </c>
      <c r="K84" s="7" t="s">
        <v>25</v>
      </c>
      <c r="L84" s="7">
        <v>2</v>
      </c>
      <c r="M84" s="7">
        <v>0</v>
      </c>
      <c r="N84" s="7">
        <v>0</v>
      </c>
      <c r="O84" s="7"/>
      <c r="P84" s="7"/>
      <c r="Q84" s="7"/>
      <c r="R84" s="7" t="s">
        <v>450</v>
      </c>
      <c r="S84" s="17"/>
      <c r="T84" s="17"/>
      <c r="U84" s="17"/>
      <c r="V84" s="17"/>
      <c r="W84" s="66"/>
      <c r="X84" s="7" t="s">
        <v>668</v>
      </c>
      <c r="Y84" s="25"/>
      <c r="Z84" s="16"/>
      <c r="AA84" s="25"/>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row>
    <row r="85" spans="1:203" ht="51" hidden="1" x14ac:dyDescent="0.2">
      <c r="A85" s="7">
        <v>74</v>
      </c>
      <c r="B85" s="21" t="s">
        <v>249</v>
      </c>
      <c r="C85" s="21" t="s">
        <v>250</v>
      </c>
      <c r="D85" s="7" t="s">
        <v>251</v>
      </c>
      <c r="E85" s="21">
        <v>12.94</v>
      </c>
      <c r="F85" s="21">
        <v>12.94</v>
      </c>
      <c r="G85" s="21">
        <v>12.94</v>
      </c>
      <c r="H85" s="7" t="s">
        <v>82</v>
      </c>
      <c r="I85" s="7" t="s">
        <v>42</v>
      </c>
      <c r="J85" s="22" t="s">
        <v>252</v>
      </c>
      <c r="K85" s="20" t="s">
        <v>25</v>
      </c>
      <c r="L85" s="20">
        <v>2</v>
      </c>
      <c r="M85" s="7">
        <v>0</v>
      </c>
      <c r="N85" s="7">
        <v>0</v>
      </c>
      <c r="O85" s="7"/>
      <c r="P85" s="7"/>
      <c r="Q85" s="7"/>
      <c r="R85" s="7" t="s">
        <v>450</v>
      </c>
      <c r="S85" s="122"/>
      <c r="T85" s="122"/>
      <c r="U85" s="122"/>
      <c r="V85" s="122"/>
      <c r="W85" s="12" t="s">
        <v>566</v>
      </c>
      <c r="X85" s="7" t="s">
        <v>668</v>
      </c>
      <c r="Y85" s="122"/>
      <c r="Z85" s="141"/>
      <c r="AA85" s="122"/>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c r="FC85" s="141"/>
      <c r="FD85" s="141"/>
      <c r="FE85" s="141"/>
      <c r="FF85" s="141"/>
      <c r="FG85" s="141"/>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row>
    <row r="86" spans="1:203" ht="38.25" hidden="1" x14ac:dyDescent="0.2">
      <c r="A86" s="7">
        <v>75</v>
      </c>
      <c r="B86" s="21" t="s">
        <v>253</v>
      </c>
      <c r="C86" s="21" t="s">
        <v>250</v>
      </c>
      <c r="D86" s="7" t="s">
        <v>254</v>
      </c>
      <c r="E86" s="21">
        <v>21</v>
      </c>
      <c r="F86" s="7">
        <v>21</v>
      </c>
      <c r="G86" s="9">
        <v>21</v>
      </c>
      <c r="H86" s="7" t="s">
        <v>82</v>
      </c>
      <c r="I86" s="7" t="s">
        <v>255</v>
      </c>
      <c r="J86" s="22" t="s">
        <v>256</v>
      </c>
      <c r="K86" s="20" t="s">
        <v>25</v>
      </c>
      <c r="L86" s="20">
        <v>2</v>
      </c>
      <c r="M86" s="7">
        <v>0</v>
      </c>
      <c r="N86" s="7">
        <v>0</v>
      </c>
      <c r="O86" s="7"/>
      <c r="P86" s="7"/>
      <c r="Q86" s="7"/>
      <c r="R86" s="7" t="s">
        <v>450</v>
      </c>
      <c r="S86" s="122"/>
      <c r="T86" s="122"/>
      <c r="U86" s="122"/>
      <c r="V86" s="122"/>
      <c r="W86" s="12" t="s">
        <v>567</v>
      </c>
      <c r="X86" s="7" t="s">
        <v>668</v>
      </c>
      <c r="Y86" s="122"/>
      <c r="Z86" s="141"/>
      <c r="AA86" s="122"/>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1"/>
      <c r="DB86" s="141"/>
      <c r="DC86" s="141"/>
      <c r="DD86" s="141"/>
      <c r="DE86" s="141"/>
      <c r="DF86" s="141"/>
      <c r="DG86" s="141"/>
      <c r="DH86" s="141"/>
      <c r="DI86" s="141"/>
      <c r="DJ86" s="141"/>
      <c r="DK86" s="141"/>
      <c r="DL86" s="141"/>
      <c r="DM86" s="141"/>
      <c r="DN86" s="141"/>
      <c r="DO86" s="141"/>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1"/>
      <c r="ER86" s="141"/>
      <c r="ES86" s="141"/>
      <c r="ET86" s="141"/>
      <c r="EU86" s="141"/>
      <c r="EV86" s="141"/>
      <c r="EW86" s="141"/>
      <c r="EX86" s="141"/>
      <c r="EY86" s="141"/>
      <c r="EZ86" s="141"/>
      <c r="FA86" s="141"/>
      <c r="FB86" s="141"/>
      <c r="FC86" s="141"/>
      <c r="FD86" s="141"/>
      <c r="FE86" s="141"/>
      <c r="FF86" s="141"/>
      <c r="FG86" s="141"/>
      <c r="FH86" s="141"/>
      <c r="FI86" s="141"/>
      <c r="FJ86" s="141"/>
      <c r="FK86" s="141"/>
      <c r="FL86" s="141"/>
      <c r="FM86" s="141"/>
      <c r="FN86" s="141"/>
      <c r="FO86" s="141"/>
      <c r="FP86" s="141"/>
      <c r="FQ86" s="141"/>
      <c r="FR86" s="141"/>
      <c r="FS86" s="141"/>
      <c r="FT86" s="141"/>
      <c r="FU86" s="141"/>
      <c r="FV86" s="141"/>
      <c r="FW86" s="141"/>
      <c r="FX86" s="141"/>
      <c r="FY86" s="141"/>
      <c r="FZ86" s="141"/>
      <c r="GA86" s="141"/>
      <c r="GB86" s="141"/>
      <c r="GC86" s="141"/>
      <c r="GD86" s="141"/>
      <c r="GE86" s="141"/>
      <c r="GF86" s="141"/>
      <c r="GG86" s="141"/>
      <c r="GH86" s="141"/>
      <c r="GI86" s="141"/>
      <c r="GJ86" s="141"/>
      <c r="GK86" s="141"/>
      <c r="GL86" s="141"/>
      <c r="GM86" s="141"/>
      <c r="GN86" s="141"/>
      <c r="GO86" s="141"/>
      <c r="GP86" s="141"/>
      <c r="GQ86" s="141"/>
      <c r="GR86" s="141"/>
      <c r="GS86" s="141"/>
      <c r="GT86" s="141"/>
      <c r="GU86" s="141"/>
    </row>
    <row r="87" spans="1:203" ht="15.75" hidden="1" x14ac:dyDescent="0.2">
      <c r="A87" s="153" t="s">
        <v>166</v>
      </c>
      <c r="B87" s="154" t="s">
        <v>641</v>
      </c>
      <c r="C87" s="154"/>
      <c r="D87" s="154"/>
      <c r="E87" s="154"/>
      <c r="F87" s="154"/>
      <c r="G87" s="154"/>
      <c r="H87" s="154"/>
      <c r="I87" s="154"/>
      <c r="J87" s="154"/>
      <c r="K87" s="154"/>
      <c r="L87" s="154"/>
      <c r="M87" s="125"/>
      <c r="N87" s="125"/>
      <c r="O87" s="125"/>
      <c r="P87" s="125"/>
      <c r="Q87" s="125"/>
      <c r="R87" s="125"/>
      <c r="S87" s="125"/>
      <c r="T87" s="125"/>
      <c r="U87" s="125"/>
      <c r="V87" s="125"/>
      <c r="W87" s="155"/>
      <c r="X87" s="124"/>
      <c r="Y87" s="125"/>
      <c r="AA87" s="125"/>
    </row>
    <row r="88" spans="1:203" ht="15.75" hidden="1" x14ac:dyDescent="0.2">
      <c r="A88" s="153" t="s">
        <v>168</v>
      </c>
      <c r="B88" s="154" t="s">
        <v>642</v>
      </c>
      <c r="C88" s="154"/>
      <c r="D88" s="154"/>
      <c r="E88" s="154"/>
      <c r="F88" s="154"/>
      <c r="G88" s="154"/>
      <c r="H88" s="154"/>
      <c r="I88" s="154"/>
      <c r="J88" s="154"/>
      <c r="K88" s="154"/>
      <c r="L88" s="154"/>
      <c r="M88" s="125"/>
      <c r="N88" s="125"/>
      <c r="O88" s="125"/>
      <c r="P88" s="125"/>
      <c r="Q88" s="125"/>
      <c r="R88" s="125"/>
      <c r="S88" s="125"/>
      <c r="T88" s="125"/>
      <c r="U88" s="125"/>
      <c r="V88" s="125"/>
      <c r="W88" s="155"/>
      <c r="X88" s="124"/>
      <c r="Y88" s="125"/>
      <c r="AA88" s="125"/>
    </row>
    <row r="89" spans="1:203" ht="15.75" hidden="1" x14ac:dyDescent="0.2">
      <c r="A89" s="153" t="s">
        <v>184</v>
      </c>
      <c r="B89" s="154" t="s">
        <v>643</v>
      </c>
      <c r="C89" s="154"/>
      <c r="D89" s="154"/>
      <c r="E89" s="154"/>
      <c r="F89" s="154"/>
      <c r="G89" s="154"/>
      <c r="H89" s="154"/>
      <c r="I89" s="154"/>
      <c r="J89" s="154"/>
      <c r="K89" s="154"/>
      <c r="L89" s="154"/>
      <c r="M89" s="125"/>
      <c r="N89" s="125"/>
      <c r="O89" s="125"/>
      <c r="P89" s="125"/>
      <c r="Q89" s="125"/>
      <c r="R89" s="125"/>
      <c r="S89" s="125"/>
      <c r="T89" s="125"/>
      <c r="U89" s="125"/>
      <c r="V89" s="125"/>
      <c r="W89" s="155"/>
      <c r="X89" s="124"/>
      <c r="Y89" s="125"/>
      <c r="AA89" s="125"/>
    </row>
    <row r="90" spans="1:203" s="27" customFormat="1" ht="38.25" hidden="1" x14ac:dyDescent="0.2">
      <c r="A90" s="28">
        <v>76</v>
      </c>
      <c r="B90" s="29" t="s">
        <v>385</v>
      </c>
      <c r="C90" s="28" t="s">
        <v>50</v>
      </c>
      <c r="D90" s="28" t="s">
        <v>81</v>
      </c>
      <c r="E90" s="30">
        <v>0.7</v>
      </c>
      <c r="F90" s="30"/>
      <c r="G90" s="30">
        <v>0.7</v>
      </c>
      <c r="H90" s="28" t="s">
        <v>82</v>
      </c>
      <c r="I90" s="28" t="s">
        <v>386</v>
      </c>
      <c r="J90" s="29" t="s">
        <v>387</v>
      </c>
      <c r="K90" s="14" t="s">
        <v>420</v>
      </c>
      <c r="L90" s="7" t="s">
        <v>650</v>
      </c>
      <c r="M90" s="74">
        <v>0</v>
      </c>
      <c r="N90" s="74">
        <v>0</v>
      </c>
      <c r="O90" s="74"/>
      <c r="P90" s="74"/>
      <c r="Q90" s="74"/>
      <c r="R90" s="74" t="s">
        <v>450</v>
      </c>
      <c r="S90" s="74"/>
      <c r="T90" s="74"/>
      <c r="U90" s="74"/>
      <c r="V90" s="74"/>
      <c r="W90" s="80" t="s">
        <v>457</v>
      </c>
      <c r="X90" s="5" t="s">
        <v>669</v>
      </c>
      <c r="Y90" s="80" t="s">
        <v>656</v>
      </c>
      <c r="AA90" s="80"/>
    </row>
    <row r="91" spans="1:203" s="27" customFormat="1" ht="38.25" hidden="1" x14ac:dyDescent="0.2">
      <c r="A91" s="28">
        <v>77</v>
      </c>
      <c r="B91" s="29" t="s">
        <v>388</v>
      </c>
      <c r="C91" s="31" t="s">
        <v>31</v>
      </c>
      <c r="D91" s="28" t="s">
        <v>81</v>
      </c>
      <c r="E91" s="32">
        <f>(10*150+220*13.5+22*250+16*100+200*13+180*11)/10000</f>
        <v>1.615</v>
      </c>
      <c r="F91" s="32"/>
      <c r="G91" s="32">
        <f>(4*150+220*4.5+250*14.5+100*6+200*5+180*3)/10000</f>
        <v>0.73550000000000004</v>
      </c>
      <c r="H91" s="28" t="s">
        <v>82</v>
      </c>
      <c r="I91" s="28" t="s">
        <v>389</v>
      </c>
      <c r="J91" s="29" t="s">
        <v>390</v>
      </c>
      <c r="K91" s="14" t="s">
        <v>420</v>
      </c>
      <c r="L91" s="7" t="s">
        <v>650</v>
      </c>
      <c r="M91" s="74">
        <v>0</v>
      </c>
      <c r="N91" s="74">
        <v>0</v>
      </c>
      <c r="O91" s="74"/>
      <c r="P91" s="74"/>
      <c r="Q91" s="74"/>
      <c r="R91" s="74" t="s">
        <v>450</v>
      </c>
      <c r="S91" s="74"/>
      <c r="T91" s="74"/>
      <c r="U91" s="74"/>
      <c r="V91" s="74"/>
      <c r="W91" s="80" t="s">
        <v>457</v>
      </c>
      <c r="X91" s="5" t="s">
        <v>669</v>
      </c>
      <c r="Y91" s="45"/>
      <c r="AA91" s="45"/>
    </row>
    <row r="92" spans="1:203" s="27" customFormat="1" ht="38.25" hidden="1" x14ac:dyDescent="0.2">
      <c r="A92" s="28">
        <v>78</v>
      </c>
      <c r="B92" s="29" t="s">
        <v>391</v>
      </c>
      <c r="C92" s="31" t="s">
        <v>31</v>
      </c>
      <c r="D92" s="28" t="s">
        <v>81</v>
      </c>
      <c r="E92" s="32">
        <v>1.76</v>
      </c>
      <c r="F92" s="32"/>
      <c r="G92" s="32">
        <f>E92-(2200*6.5)/10000</f>
        <v>0.33000000000000007</v>
      </c>
      <c r="H92" s="28" t="s">
        <v>82</v>
      </c>
      <c r="I92" s="28" t="s">
        <v>392</v>
      </c>
      <c r="J92" s="29" t="s">
        <v>393</v>
      </c>
      <c r="K92" s="14" t="s">
        <v>420</v>
      </c>
      <c r="L92" s="7" t="s">
        <v>650</v>
      </c>
      <c r="M92" s="74">
        <v>0</v>
      </c>
      <c r="N92" s="74">
        <v>0</v>
      </c>
      <c r="O92" s="74"/>
      <c r="P92" s="74"/>
      <c r="Q92" s="74"/>
      <c r="R92" s="74" t="s">
        <v>450</v>
      </c>
      <c r="S92" s="74"/>
      <c r="T92" s="74"/>
      <c r="U92" s="74"/>
      <c r="V92" s="74"/>
      <c r="W92" s="80" t="s">
        <v>457</v>
      </c>
      <c r="X92" s="5" t="s">
        <v>669</v>
      </c>
      <c r="Y92" s="45"/>
      <c r="AA92" s="45"/>
    </row>
    <row r="93" spans="1:203" s="27" customFormat="1" ht="38.25" hidden="1" x14ac:dyDescent="0.2">
      <c r="A93" s="28">
        <v>79</v>
      </c>
      <c r="B93" s="29" t="s">
        <v>394</v>
      </c>
      <c r="C93" s="31" t="s">
        <v>31</v>
      </c>
      <c r="D93" s="28" t="s">
        <v>81</v>
      </c>
      <c r="E93" s="32">
        <v>1</v>
      </c>
      <c r="F93" s="32"/>
      <c r="G93" s="32">
        <f>E93-0.6</f>
        <v>0.4</v>
      </c>
      <c r="H93" s="28" t="s">
        <v>82</v>
      </c>
      <c r="I93" s="28" t="s">
        <v>395</v>
      </c>
      <c r="J93" s="29" t="s">
        <v>396</v>
      </c>
      <c r="K93" s="14" t="s">
        <v>420</v>
      </c>
      <c r="L93" s="7" t="s">
        <v>650</v>
      </c>
      <c r="M93" s="74">
        <v>0</v>
      </c>
      <c r="N93" s="74">
        <v>0</v>
      </c>
      <c r="O93" s="74"/>
      <c r="P93" s="74"/>
      <c r="Q93" s="74"/>
      <c r="R93" s="74" t="s">
        <v>450</v>
      </c>
      <c r="S93" s="74"/>
      <c r="T93" s="74"/>
      <c r="U93" s="74"/>
      <c r="V93" s="74"/>
      <c r="W93" s="80" t="s">
        <v>457</v>
      </c>
      <c r="X93" s="5" t="s">
        <v>669</v>
      </c>
      <c r="Y93" s="45"/>
      <c r="AA93" s="45"/>
    </row>
    <row r="94" spans="1:203" ht="15.75" hidden="1" x14ac:dyDescent="0.2">
      <c r="A94" s="153" t="s">
        <v>644</v>
      </c>
      <c r="B94" s="154" t="s">
        <v>645</v>
      </c>
      <c r="C94" s="154"/>
      <c r="D94" s="154"/>
      <c r="E94" s="154"/>
      <c r="F94" s="154"/>
      <c r="G94" s="154"/>
      <c r="H94" s="154"/>
      <c r="I94" s="154"/>
      <c r="J94" s="154"/>
      <c r="K94" s="154"/>
      <c r="L94" s="154"/>
      <c r="M94" s="125"/>
      <c r="N94" s="125"/>
      <c r="O94" s="125"/>
      <c r="P94" s="125"/>
      <c r="Q94" s="125"/>
      <c r="R94" s="125"/>
      <c r="S94" s="125"/>
      <c r="T94" s="125"/>
      <c r="U94" s="125"/>
      <c r="V94" s="125"/>
      <c r="W94" s="155"/>
      <c r="X94" s="124"/>
      <c r="Y94" s="125"/>
      <c r="AA94" s="125"/>
    </row>
    <row r="95" spans="1:203" s="27" customFormat="1" ht="38.25" hidden="1" x14ac:dyDescent="0.2">
      <c r="A95" s="28">
        <v>80</v>
      </c>
      <c r="B95" s="29" t="s">
        <v>397</v>
      </c>
      <c r="C95" s="31" t="s">
        <v>250</v>
      </c>
      <c r="D95" s="28" t="s">
        <v>398</v>
      </c>
      <c r="E95" s="30">
        <v>9.5</v>
      </c>
      <c r="F95" s="32">
        <v>7.54</v>
      </c>
      <c r="G95" s="30">
        <v>9.5</v>
      </c>
      <c r="H95" s="28" t="s">
        <v>82</v>
      </c>
      <c r="I95" s="28" t="s">
        <v>399</v>
      </c>
      <c r="J95" s="159" t="s">
        <v>400</v>
      </c>
      <c r="K95" s="14" t="s">
        <v>420</v>
      </c>
      <c r="L95" s="7">
        <v>3</v>
      </c>
      <c r="M95" s="74">
        <v>0</v>
      </c>
      <c r="N95" s="74">
        <v>0</v>
      </c>
      <c r="O95" s="74"/>
      <c r="P95" s="74"/>
      <c r="Q95" s="74"/>
      <c r="R95" s="74" t="s">
        <v>450</v>
      </c>
      <c r="S95" s="45"/>
      <c r="T95" s="45"/>
      <c r="U95" s="45"/>
      <c r="V95" s="45"/>
      <c r="W95" s="79"/>
      <c r="X95" s="7" t="s">
        <v>668</v>
      </c>
      <c r="Y95" s="45"/>
      <c r="AA95" s="45"/>
    </row>
    <row r="96" spans="1:203" s="27" customFormat="1" ht="25.5" hidden="1" x14ac:dyDescent="0.2">
      <c r="A96" s="28">
        <v>81</v>
      </c>
      <c r="B96" s="29" t="s">
        <v>401</v>
      </c>
      <c r="C96" s="31" t="s">
        <v>250</v>
      </c>
      <c r="D96" s="28" t="s">
        <v>402</v>
      </c>
      <c r="E96" s="30">
        <v>12</v>
      </c>
      <c r="F96" s="32">
        <v>12</v>
      </c>
      <c r="G96" s="30">
        <v>12</v>
      </c>
      <c r="H96" s="28" t="s">
        <v>82</v>
      </c>
      <c r="I96" s="28" t="s">
        <v>403</v>
      </c>
      <c r="J96" s="159" t="s">
        <v>404</v>
      </c>
      <c r="K96" s="14" t="s">
        <v>420</v>
      </c>
      <c r="L96" s="7">
        <v>3</v>
      </c>
      <c r="M96" s="74">
        <v>0</v>
      </c>
      <c r="N96" s="74">
        <v>0</v>
      </c>
      <c r="O96" s="74"/>
      <c r="P96" s="74"/>
      <c r="Q96" s="74"/>
      <c r="R96" s="74" t="s">
        <v>450</v>
      </c>
      <c r="S96" s="45"/>
      <c r="T96" s="45"/>
      <c r="U96" s="45"/>
      <c r="V96" s="45"/>
      <c r="W96" s="79"/>
      <c r="X96" s="7" t="s">
        <v>668</v>
      </c>
      <c r="Y96" s="45"/>
      <c r="AA96" s="45"/>
    </row>
    <row r="97" spans="1:203" ht="15.75" hidden="1" x14ac:dyDescent="0.2">
      <c r="A97" s="153" t="s">
        <v>224</v>
      </c>
      <c r="B97" s="154" t="s">
        <v>646</v>
      </c>
      <c r="C97" s="154"/>
      <c r="D97" s="154"/>
      <c r="E97" s="154"/>
      <c r="F97" s="154"/>
      <c r="G97" s="154"/>
      <c r="H97" s="154"/>
      <c r="I97" s="154"/>
      <c r="J97" s="154"/>
      <c r="K97" s="154"/>
      <c r="L97" s="154"/>
      <c r="M97" s="125"/>
      <c r="N97" s="125"/>
      <c r="O97" s="125"/>
      <c r="P97" s="125"/>
      <c r="Q97" s="125"/>
      <c r="R97" s="125"/>
      <c r="S97" s="125"/>
      <c r="T97" s="125"/>
      <c r="U97" s="125"/>
      <c r="V97" s="125"/>
      <c r="W97" s="155"/>
      <c r="X97" s="124"/>
      <c r="Y97" s="125"/>
      <c r="AA97" s="125"/>
    </row>
    <row r="98" spans="1:203" ht="63.75" hidden="1" x14ac:dyDescent="0.2">
      <c r="A98" s="7">
        <v>82</v>
      </c>
      <c r="B98" s="12" t="s">
        <v>262</v>
      </c>
      <c r="C98" s="7" t="s">
        <v>19</v>
      </c>
      <c r="D98" s="7" t="s">
        <v>57</v>
      </c>
      <c r="E98" s="13">
        <v>0.08</v>
      </c>
      <c r="F98" s="13"/>
      <c r="G98" s="9">
        <v>0</v>
      </c>
      <c r="H98" s="7" t="s">
        <v>22</v>
      </c>
      <c r="I98" s="7" t="s">
        <v>193</v>
      </c>
      <c r="J98" s="12" t="s">
        <v>263</v>
      </c>
      <c r="K98" s="7" t="s">
        <v>261</v>
      </c>
      <c r="L98" s="7"/>
      <c r="M98" s="7">
        <v>0</v>
      </c>
      <c r="N98" s="7">
        <v>0</v>
      </c>
      <c r="O98" s="7"/>
      <c r="P98" s="7"/>
      <c r="Q98" s="7"/>
      <c r="R98" s="7" t="s">
        <v>450</v>
      </c>
      <c r="S98" s="7"/>
      <c r="T98" s="7"/>
      <c r="U98" s="7"/>
      <c r="V98" s="7"/>
      <c r="W98" s="7" t="s">
        <v>498</v>
      </c>
      <c r="X98" s="7" t="s">
        <v>670</v>
      </c>
      <c r="Y98" s="7"/>
      <c r="Z98" s="1"/>
      <c r="AA98" s="7"/>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row>
    <row r="99" spans="1:203" ht="89.25" hidden="1" x14ac:dyDescent="0.2">
      <c r="A99" s="7">
        <v>83</v>
      </c>
      <c r="B99" s="12" t="s">
        <v>264</v>
      </c>
      <c r="C99" s="7" t="s">
        <v>19</v>
      </c>
      <c r="D99" s="7" t="s">
        <v>38</v>
      </c>
      <c r="E99" s="13">
        <v>0.27</v>
      </c>
      <c r="F99" s="13"/>
      <c r="G99" s="9">
        <v>0</v>
      </c>
      <c r="H99" s="7" t="s">
        <v>22</v>
      </c>
      <c r="I99" s="7" t="s">
        <v>88</v>
      </c>
      <c r="J99" s="12" t="s">
        <v>265</v>
      </c>
      <c r="K99" s="7" t="s">
        <v>261</v>
      </c>
      <c r="L99" s="7"/>
      <c r="M99" s="7">
        <v>0</v>
      </c>
      <c r="N99" s="7">
        <v>0</v>
      </c>
      <c r="O99" s="7"/>
      <c r="P99" s="7"/>
      <c r="Q99" s="7"/>
      <c r="R99" s="7" t="s">
        <v>450</v>
      </c>
      <c r="S99" s="7"/>
      <c r="T99" s="7"/>
      <c r="U99" s="7"/>
      <c r="V99" s="7"/>
      <c r="W99" s="12" t="s">
        <v>598</v>
      </c>
      <c r="X99" s="7" t="s">
        <v>670</v>
      </c>
      <c r="Y99" s="7"/>
      <c r="Z99" s="1"/>
      <c r="AA99" s="7"/>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row>
    <row r="100" spans="1:203" ht="114.75" hidden="1" x14ac:dyDescent="0.2">
      <c r="A100" s="7">
        <v>84</v>
      </c>
      <c r="B100" s="12" t="s">
        <v>266</v>
      </c>
      <c r="C100" s="7" t="s">
        <v>31</v>
      </c>
      <c r="D100" s="7" t="s">
        <v>28</v>
      </c>
      <c r="E100" s="7">
        <v>3.6</v>
      </c>
      <c r="F100" s="7"/>
      <c r="G100" s="9">
        <v>0.01</v>
      </c>
      <c r="H100" s="7" t="s">
        <v>22</v>
      </c>
      <c r="I100" s="7" t="s">
        <v>267</v>
      </c>
      <c r="J100" s="12" t="s">
        <v>268</v>
      </c>
      <c r="K100" s="7" t="s">
        <v>269</v>
      </c>
      <c r="L100" s="7"/>
      <c r="M100" s="9">
        <v>3.59</v>
      </c>
      <c r="N100" s="75">
        <v>0.99719999999999998</v>
      </c>
      <c r="O100" s="7"/>
      <c r="P100" s="7"/>
      <c r="Q100" s="7"/>
      <c r="R100" s="7" t="s">
        <v>450</v>
      </c>
      <c r="S100" s="7"/>
      <c r="T100" s="7"/>
      <c r="U100" s="7"/>
      <c r="V100" s="7"/>
      <c r="W100" s="12" t="s">
        <v>473</v>
      </c>
      <c r="X100" s="7" t="s">
        <v>670</v>
      </c>
      <c r="Y100" s="7"/>
      <c r="Z100" s="1"/>
      <c r="AA100" s="7"/>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row>
    <row r="101" spans="1:203" ht="89.25" hidden="1" x14ac:dyDescent="0.2">
      <c r="A101" s="7">
        <v>85</v>
      </c>
      <c r="B101" s="12" t="s">
        <v>273</v>
      </c>
      <c r="C101" s="7" t="s">
        <v>19</v>
      </c>
      <c r="D101" s="7" t="s">
        <v>102</v>
      </c>
      <c r="E101" s="7">
        <v>0.34</v>
      </c>
      <c r="F101" s="7"/>
      <c r="G101" s="7">
        <v>0</v>
      </c>
      <c r="H101" s="12" t="s">
        <v>82</v>
      </c>
      <c r="I101" s="7" t="s">
        <v>274</v>
      </c>
      <c r="J101" s="12" t="s">
        <v>275</v>
      </c>
      <c r="K101" s="7" t="s">
        <v>261</v>
      </c>
      <c r="L101" s="7"/>
      <c r="M101" s="7">
        <v>0</v>
      </c>
      <c r="N101" s="12">
        <v>0</v>
      </c>
      <c r="O101" s="7"/>
      <c r="P101" s="12"/>
      <c r="Q101" s="12"/>
      <c r="R101" s="7" t="s">
        <v>450</v>
      </c>
      <c r="S101" s="12"/>
      <c r="T101" s="12"/>
      <c r="U101" s="12"/>
      <c r="V101" s="12"/>
      <c r="W101" s="12" t="s">
        <v>609</v>
      </c>
      <c r="X101" s="7" t="s">
        <v>670</v>
      </c>
      <c r="Y101" s="12"/>
      <c r="Z101" s="15"/>
      <c r="AA101" s="12"/>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row>
    <row r="102" spans="1:203" ht="51" hidden="1" x14ac:dyDescent="0.2">
      <c r="A102" s="7">
        <v>86</v>
      </c>
      <c r="B102" s="12" t="s">
        <v>279</v>
      </c>
      <c r="C102" s="7" t="s">
        <v>228</v>
      </c>
      <c r="D102" s="7" t="s">
        <v>229</v>
      </c>
      <c r="E102" s="7">
        <v>0.4</v>
      </c>
      <c r="F102" s="7">
        <v>0.06</v>
      </c>
      <c r="G102" s="9">
        <v>0.4</v>
      </c>
      <c r="H102" s="7" t="s">
        <v>22</v>
      </c>
      <c r="I102" s="7" t="s">
        <v>280</v>
      </c>
      <c r="J102" s="12" t="s">
        <v>281</v>
      </c>
      <c r="K102" s="7" t="s">
        <v>269</v>
      </c>
      <c r="L102" s="7"/>
      <c r="M102" s="7">
        <v>0</v>
      </c>
      <c r="N102" s="7">
        <v>0</v>
      </c>
      <c r="O102" s="7"/>
      <c r="P102" s="7"/>
      <c r="Q102" s="7"/>
      <c r="R102" s="7" t="s">
        <v>450</v>
      </c>
      <c r="S102" s="7"/>
      <c r="T102" s="7"/>
      <c r="U102" s="7"/>
      <c r="V102" s="7"/>
      <c r="W102" s="12"/>
      <c r="X102" s="7" t="s">
        <v>670</v>
      </c>
      <c r="Y102" s="7"/>
      <c r="Z102" s="1"/>
      <c r="AA102" s="7"/>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row>
    <row r="103" spans="1:203" ht="114.75" hidden="1" x14ac:dyDescent="0.2">
      <c r="A103" s="7">
        <v>87</v>
      </c>
      <c r="B103" s="12" t="s">
        <v>282</v>
      </c>
      <c r="C103" s="7" t="s">
        <v>228</v>
      </c>
      <c r="D103" s="7" t="s">
        <v>229</v>
      </c>
      <c r="E103" s="7">
        <v>0.9</v>
      </c>
      <c r="F103" s="7"/>
      <c r="G103" s="7">
        <v>0</v>
      </c>
      <c r="H103" s="7" t="s">
        <v>22</v>
      </c>
      <c r="I103" s="7" t="s">
        <v>283</v>
      </c>
      <c r="J103" s="12" t="s">
        <v>284</v>
      </c>
      <c r="K103" s="7" t="s">
        <v>269</v>
      </c>
      <c r="L103" s="7"/>
      <c r="M103" s="7">
        <v>0</v>
      </c>
      <c r="N103" s="7">
        <v>0</v>
      </c>
      <c r="O103" s="7"/>
      <c r="P103" s="7"/>
      <c r="Q103" s="7"/>
      <c r="R103" s="7" t="s">
        <v>450</v>
      </c>
      <c r="S103" s="7"/>
      <c r="T103" s="7"/>
      <c r="U103" s="7"/>
      <c r="V103" s="7"/>
      <c r="W103" s="12"/>
      <c r="X103" s="7" t="s">
        <v>670</v>
      </c>
      <c r="Y103" s="7"/>
      <c r="Z103" s="1"/>
      <c r="AA103" s="7"/>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row>
    <row r="104" spans="1:203" ht="51" hidden="1" x14ac:dyDescent="0.2">
      <c r="A104" s="7">
        <v>88</v>
      </c>
      <c r="B104" s="12" t="s">
        <v>285</v>
      </c>
      <c r="C104" s="7" t="s">
        <v>228</v>
      </c>
      <c r="D104" s="7" t="s">
        <v>286</v>
      </c>
      <c r="E104" s="13">
        <v>1.44</v>
      </c>
      <c r="F104" s="13">
        <v>0</v>
      </c>
      <c r="G104" s="9">
        <v>0</v>
      </c>
      <c r="H104" s="7" t="s">
        <v>22</v>
      </c>
      <c r="I104" s="7" t="s">
        <v>287</v>
      </c>
      <c r="J104" s="12" t="s">
        <v>288</v>
      </c>
      <c r="K104" s="7" t="s">
        <v>269</v>
      </c>
      <c r="L104" s="7"/>
      <c r="M104" s="7">
        <v>0</v>
      </c>
      <c r="N104" s="7">
        <v>0</v>
      </c>
      <c r="O104" s="7"/>
      <c r="P104" s="7"/>
      <c r="Q104" s="7"/>
      <c r="R104" s="7" t="s">
        <v>450</v>
      </c>
      <c r="S104" s="7"/>
      <c r="T104" s="7"/>
      <c r="U104" s="7"/>
      <c r="V104" s="7"/>
      <c r="W104" s="12"/>
      <c r="X104" s="7" t="s">
        <v>670</v>
      </c>
      <c r="Y104" s="7"/>
      <c r="Z104" s="1"/>
      <c r="AA104" s="7"/>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row>
    <row r="105" spans="1:203" ht="89.25" hidden="1" x14ac:dyDescent="0.2">
      <c r="A105" s="7">
        <v>89</v>
      </c>
      <c r="B105" s="12" t="s">
        <v>289</v>
      </c>
      <c r="C105" s="7" t="s">
        <v>50</v>
      </c>
      <c r="D105" s="7" t="s">
        <v>81</v>
      </c>
      <c r="E105" s="7">
        <v>1.4</v>
      </c>
      <c r="F105" s="7">
        <v>1.4</v>
      </c>
      <c r="G105" s="7">
        <v>1.4</v>
      </c>
      <c r="H105" s="7" t="s">
        <v>82</v>
      </c>
      <c r="I105" s="7" t="s">
        <v>39</v>
      </c>
      <c r="J105" s="12" t="s">
        <v>290</v>
      </c>
      <c r="K105" s="7" t="s">
        <v>291</v>
      </c>
      <c r="L105" s="7"/>
      <c r="M105" s="7">
        <v>0</v>
      </c>
      <c r="N105" s="7">
        <v>0</v>
      </c>
      <c r="O105" s="7"/>
      <c r="P105" s="7"/>
      <c r="Q105" s="7"/>
      <c r="R105" s="7" t="s">
        <v>450</v>
      </c>
      <c r="S105" s="7"/>
      <c r="T105" s="7"/>
      <c r="U105" s="7"/>
      <c r="V105" s="7"/>
      <c r="W105" s="7" t="s">
        <v>461</v>
      </c>
      <c r="X105" s="7" t="s">
        <v>670</v>
      </c>
      <c r="Y105" s="25"/>
      <c r="Z105" s="16"/>
      <c r="AA105" s="25"/>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row>
    <row r="106" spans="1:203" ht="89.25" hidden="1" x14ac:dyDescent="0.2">
      <c r="A106" s="7">
        <v>90</v>
      </c>
      <c r="B106" s="12" t="s">
        <v>292</v>
      </c>
      <c r="C106" s="7" t="s">
        <v>50</v>
      </c>
      <c r="D106" s="7" t="s">
        <v>81</v>
      </c>
      <c r="E106" s="7">
        <v>0.92</v>
      </c>
      <c r="F106" s="7">
        <v>0.92</v>
      </c>
      <c r="G106" s="7">
        <v>0.92</v>
      </c>
      <c r="H106" s="7" t="s">
        <v>82</v>
      </c>
      <c r="I106" s="7" t="s">
        <v>54</v>
      </c>
      <c r="J106" s="12" t="s">
        <v>293</v>
      </c>
      <c r="K106" s="7" t="s">
        <v>291</v>
      </c>
      <c r="L106" s="7"/>
      <c r="M106" s="7">
        <v>0</v>
      </c>
      <c r="N106" s="7">
        <v>0</v>
      </c>
      <c r="O106" s="7"/>
      <c r="P106" s="7"/>
      <c r="Q106" s="7"/>
      <c r="R106" s="7" t="s">
        <v>450</v>
      </c>
      <c r="S106" s="7"/>
      <c r="T106" s="7"/>
      <c r="U106" s="7"/>
      <c r="V106" s="7"/>
      <c r="W106" s="7" t="s">
        <v>461</v>
      </c>
      <c r="X106" s="7" t="s">
        <v>670</v>
      </c>
      <c r="Y106" s="25"/>
      <c r="Z106" s="16"/>
      <c r="AA106" s="25"/>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row>
    <row r="107" spans="1:203" ht="38.25" hidden="1" x14ac:dyDescent="0.2">
      <c r="A107" s="7">
        <v>91</v>
      </c>
      <c r="B107" s="12" t="s">
        <v>294</v>
      </c>
      <c r="C107" s="7" t="s">
        <v>96</v>
      </c>
      <c r="D107" s="7" t="s">
        <v>28</v>
      </c>
      <c r="E107" s="7">
        <v>0.7</v>
      </c>
      <c r="F107" s="7">
        <v>0</v>
      </c>
      <c r="G107" s="9">
        <v>0.7</v>
      </c>
      <c r="H107" s="7" t="s">
        <v>22</v>
      </c>
      <c r="I107" s="7" t="s">
        <v>23</v>
      </c>
      <c r="J107" s="12" t="s">
        <v>295</v>
      </c>
      <c r="K107" s="7"/>
      <c r="L107" s="7"/>
      <c r="M107" s="7">
        <v>0</v>
      </c>
      <c r="N107" s="7">
        <v>0</v>
      </c>
      <c r="O107" s="7"/>
      <c r="P107" s="7"/>
      <c r="Q107" s="7"/>
      <c r="R107" s="7" t="s">
        <v>450</v>
      </c>
      <c r="S107" s="123"/>
      <c r="T107" s="123"/>
      <c r="U107" s="123"/>
      <c r="V107" s="123"/>
      <c r="W107" s="7" t="s">
        <v>461</v>
      </c>
      <c r="X107" s="7" t="s">
        <v>670</v>
      </c>
      <c r="Y107" s="122" t="s">
        <v>666</v>
      </c>
      <c r="Z107" s="141"/>
      <c r="AA107" s="122"/>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1"/>
      <c r="ER107" s="141"/>
      <c r="ES107" s="141"/>
      <c r="ET107" s="141"/>
      <c r="EU107" s="141"/>
      <c r="EV107" s="141"/>
      <c r="EW107" s="141"/>
      <c r="EX107" s="141"/>
      <c r="EY107" s="141"/>
      <c r="EZ107" s="141"/>
      <c r="FA107" s="141"/>
      <c r="FB107" s="141"/>
      <c r="FC107" s="141"/>
      <c r="FD107" s="141"/>
      <c r="FE107" s="141"/>
      <c r="FF107" s="141"/>
      <c r="FG107" s="141"/>
      <c r="FH107" s="141"/>
      <c r="FI107" s="141"/>
      <c r="FJ107" s="141"/>
      <c r="FK107" s="141"/>
      <c r="FL107" s="141"/>
      <c r="FM107" s="141"/>
      <c r="FN107" s="141"/>
      <c r="FO107" s="141"/>
      <c r="FP107" s="141"/>
      <c r="FQ107" s="141"/>
      <c r="FR107" s="141"/>
      <c r="FS107" s="141"/>
      <c r="FT107" s="141"/>
      <c r="FU107" s="141"/>
      <c r="FV107" s="141"/>
      <c r="FW107" s="141"/>
      <c r="FX107" s="141"/>
      <c r="FY107" s="141"/>
      <c r="FZ107" s="141"/>
      <c r="GA107" s="141"/>
      <c r="GB107" s="141"/>
      <c r="GC107" s="141"/>
      <c r="GD107" s="141"/>
      <c r="GE107" s="141"/>
      <c r="GF107" s="141"/>
      <c r="GG107" s="141"/>
      <c r="GH107" s="141"/>
      <c r="GI107" s="141"/>
      <c r="GJ107" s="141"/>
      <c r="GK107" s="141"/>
      <c r="GL107" s="141"/>
      <c r="GM107" s="141"/>
      <c r="GN107" s="141"/>
      <c r="GO107" s="141"/>
      <c r="GP107" s="141"/>
      <c r="GQ107" s="141"/>
      <c r="GR107" s="141"/>
      <c r="GS107" s="141"/>
      <c r="GT107" s="141"/>
      <c r="GU107" s="141"/>
    </row>
    <row r="108" spans="1:203" ht="38.25" hidden="1" x14ac:dyDescent="0.2">
      <c r="A108" s="7">
        <v>92</v>
      </c>
      <c r="B108" s="12" t="s">
        <v>296</v>
      </c>
      <c r="C108" s="7" t="s">
        <v>96</v>
      </c>
      <c r="D108" s="7" t="s">
        <v>28</v>
      </c>
      <c r="E108" s="7">
        <v>2</v>
      </c>
      <c r="F108" s="7">
        <v>0</v>
      </c>
      <c r="G108" s="9">
        <v>2</v>
      </c>
      <c r="H108" s="7" t="s">
        <v>22</v>
      </c>
      <c r="I108" s="7" t="s">
        <v>32</v>
      </c>
      <c r="J108" s="12" t="s">
        <v>297</v>
      </c>
      <c r="K108" s="7"/>
      <c r="L108" s="7"/>
      <c r="M108" s="7">
        <v>0</v>
      </c>
      <c r="N108" s="7">
        <v>0</v>
      </c>
      <c r="O108" s="7"/>
      <c r="P108" s="7"/>
      <c r="Q108" s="7"/>
      <c r="R108" s="7" t="s">
        <v>450</v>
      </c>
      <c r="S108" s="123"/>
      <c r="T108" s="123"/>
      <c r="U108" s="123"/>
      <c r="V108" s="123"/>
      <c r="W108" s="7" t="s">
        <v>461</v>
      </c>
      <c r="X108" s="7" t="s">
        <v>670</v>
      </c>
      <c r="Y108" s="122" t="s">
        <v>666</v>
      </c>
      <c r="Z108" s="141"/>
      <c r="AA108" s="122"/>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H108" s="141"/>
      <c r="EI108" s="141"/>
      <c r="EJ108" s="141"/>
      <c r="EK108" s="141"/>
      <c r="EL108" s="141"/>
      <c r="EM108" s="141"/>
      <c r="EN108" s="141"/>
      <c r="EO108" s="141"/>
      <c r="EP108" s="141"/>
      <c r="EQ108" s="141"/>
      <c r="ER108" s="141"/>
      <c r="ES108" s="141"/>
      <c r="ET108" s="141"/>
      <c r="EU108" s="141"/>
      <c r="EV108" s="141"/>
      <c r="EW108" s="141"/>
      <c r="EX108" s="141"/>
      <c r="EY108" s="141"/>
      <c r="EZ108" s="141"/>
      <c r="FA108" s="141"/>
      <c r="FB108" s="141"/>
      <c r="FC108" s="141"/>
      <c r="FD108" s="141"/>
      <c r="FE108" s="141"/>
      <c r="FF108" s="141"/>
      <c r="FG108" s="141"/>
      <c r="FH108" s="141"/>
      <c r="FI108" s="141"/>
      <c r="FJ108" s="141"/>
      <c r="FK108" s="141"/>
      <c r="FL108" s="141"/>
      <c r="FM108" s="141"/>
      <c r="FN108" s="141"/>
      <c r="FO108" s="141"/>
      <c r="FP108" s="141"/>
      <c r="FQ108" s="141"/>
      <c r="FR108" s="141"/>
      <c r="FS108" s="141"/>
      <c r="FT108" s="141"/>
      <c r="FU108" s="141"/>
      <c r="FV108" s="141"/>
      <c r="FW108" s="141"/>
      <c r="FX108" s="141"/>
      <c r="FY108" s="141"/>
      <c r="FZ108" s="141"/>
      <c r="GA108" s="141"/>
      <c r="GB108" s="141"/>
      <c r="GC108" s="141"/>
      <c r="GD108" s="141"/>
      <c r="GE108" s="141"/>
      <c r="GF108" s="141"/>
      <c r="GG108" s="141"/>
      <c r="GH108" s="141"/>
      <c r="GI108" s="141"/>
      <c r="GJ108" s="141"/>
      <c r="GK108" s="141"/>
      <c r="GL108" s="141"/>
      <c r="GM108" s="141"/>
      <c r="GN108" s="141"/>
      <c r="GO108" s="141"/>
      <c r="GP108" s="141"/>
      <c r="GQ108" s="141"/>
      <c r="GR108" s="141"/>
      <c r="GS108" s="141"/>
      <c r="GT108" s="141"/>
      <c r="GU108" s="141"/>
    </row>
    <row r="109" spans="1:203" ht="63.75" hidden="1" x14ac:dyDescent="0.2">
      <c r="A109" s="7">
        <v>93</v>
      </c>
      <c r="B109" s="12" t="s">
        <v>298</v>
      </c>
      <c r="C109" s="7" t="s">
        <v>299</v>
      </c>
      <c r="D109" s="7" t="s">
        <v>300</v>
      </c>
      <c r="E109" s="7">
        <v>19.79</v>
      </c>
      <c r="F109" s="7"/>
      <c r="G109" s="7">
        <v>0</v>
      </c>
      <c r="H109" s="7" t="s">
        <v>22</v>
      </c>
      <c r="I109" s="7" t="s">
        <v>109</v>
      </c>
      <c r="J109" s="12" t="s">
        <v>301</v>
      </c>
      <c r="K109" s="7" t="s">
        <v>302</v>
      </c>
      <c r="L109" s="7"/>
      <c r="M109" s="7">
        <v>0</v>
      </c>
      <c r="N109" s="7">
        <v>0</v>
      </c>
      <c r="O109" s="7"/>
      <c r="P109" s="7"/>
      <c r="Q109" s="7"/>
      <c r="R109" s="7" t="s">
        <v>450</v>
      </c>
      <c r="S109" s="122"/>
      <c r="T109" s="122"/>
      <c r="U109" s="122"/>
      <c r="V109" s="122"/>
      <c r="W109" s="158"/>
      <c r="X109" s="7" t="s">
        <v>670</v>
      </c>
      <c r="Y109" s="122"/>
      <c r="Z109" s="141"/>
      <c r="AA109" s="122"/>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H109" s="141"/>
      <c r="EI109" s="141"/>
      <c r="EJ109" s="141"/>
      <c r="EK109" s="141"/>
      <c r="EL109" s="141"/>
      <c r="EM109" s="141"/>
      <c r="EN109" s="141"/>
      <c r="EO109" s="141"/>
      <c r="EP109" s="141"/>
      <c r="EQ109" s="141"/>
      <c r="ER109" s="141"/>
      <c r="ES109" s="141"/>
      <c r="ET109" s="141"/>
      <c r="EU109" s="141"/>
      <c r="EV109" s="141"/>
      <c r="EW109" s="141"/>
      <c r="EX109" s="141"/>
      <c r="EY109" s="141"/>
      <c r="EZ109" s="141"/>
      <c r="FA109" s="141"/>
      <c r="FB109" s="141"/>
      <c r="FC109" s="141"/>
      <c r="FD109" s="141"/>
      <c r="FE109" s="141"/>
      <c r="FF109" s="141"/>
      <c r="FG109" s="141"/>
      <c r="FH109" s="141"/>
      <c r="FI109" s="141"/>
      <c r="FJ109" s="141"/>
      <c r="FK109" s="141"/>
      <c r="FL109" s="141"/>
      <c r="FM109" s="141"/>
      <c r="FN109" s="141"/>
      <c r="FO109" s="141"/>
      <c r="FP109" s="141"/>
      <c r="FQ109" s="141"/>
      <c r="FR109" s="141"/>
      <c r="FS109" s="141"/>
      <c r="FT109" s="141"/>
      <c r="FU109" s="141"/>
      <c r="FV109" s="141"/>
      <c r="FW109" s="141"/>
      <c r="FX109" s="141"/>
      <c r="FY109" s="141"/>
      <c r="FZ109" s="141"/>
      <c r="GA109" s="141"/>
      <c r="GB109" s="141"/>
      <c r="GC109" s="141"/>
      <c r="GD109" s="141"/>
      <c r="GE109" s="141"/>
      <c r="GF109" s="141"/>
      <c r="GG109" s="141"/>
      <c r="GH109" s="141"/>
      <c r="GI109" s="141"/>
      <c r="GJ109" s="141"/>
      <c r="GK109" s="141"/>
      <c r="GL109" s="141"/>
      <c r="GM109" s="141"/>
      <c r="GN109" s="141"/>
      <c r="GO109" s="141"/>
      <c r="GP109" s="141"/>
      <c r="GQ109" s="141"/>
      <c r="GR109" s="141"/>
      <c r="GS109" s="141"/>
      <c r="GT109" s="141"/>
      <c r="GU109" s="141"/>
    </row>
    <row r="110" spans="1:203" ht="63.75" hidden="1" x14ac:dyDescent="0.2">
      <c r="A110" s="7">
        <v>94</v>
      </c>
      <c r="B110" s="12" t="s">
        <v>303</v>
      </c>
      <c r="C110" s="7" t="s">
        <v>101</v>
      </c>
      <c r="D110" s="7" t="s">
        <v>304</v>
      </c>
      <c r="E110" s="7">
        <v>1</v>
      </c>
      <c r="F110" s="7"/>
      <c r="G110" s="7">
        <v>0</v>
      </c>
      <c r="H110" s="7" t="s">
        <v>22</v>
      </c>
      <c r="I110" s="7" t="s">
        <v>32</v>
      </c>
      <c r="J110" s="12" t="s">
        <v>305</v>
      </c>
      <c r="K110" s="7" t="s">
        <v>306</v>
      </c>
      <c r="L110" s="7"/>
      <c r="M110" s="7">
        <v>0</v>
      </c>
      <c r="N110" s="7">
        <v>0</v>
      </c>
      <c r="O110" s="7"/>
      <c r="P110" s="7"/>
      <c r="Q110" s="7"/>
      <c r="R110" s="7" t="s">
        <v>450</v>
      </c>
      <c r="S110" s="122"/>
      <c r="T110" s="122"/>
      <c r="U110" s="122"/>
      <c r="V110" s="122"/>
      <c r="W110" s="158"/>
      <c r="X110" s="7" t="s">
        <v>670</v>
      </c>
      <c r="Y110" s="122"/>
      <c r="Z110" s="141"/>
      <c r="AA110" s="122"/>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1"/>
      <c r="FU110" s="141"/>
      <c r="FV110" s="141"/>
      <c r="FW110" s="141"/>
      <c r="FX110" s="141"/>
      <c r="FY110" s="141"/>
      <c r="FZ110" s="141"/>
      <c r="GA110" s="141"/>
      <c r="GB110" s="141"/>
      <c r="GC110" s="141"/>
      <c r="GD110" s="141"/>
      <c r="GE110" s="141"/>
      <c r="GF110" s="141"/>
      <c r="GG110" s="141"/>
      <c r="GH110" s="141"/>
      <c r="GI110" s="141"/>
      <c r="GJ110" s="141"/>
      <c r="GK110" s="141"/>
      <c r="GL110" s="141"/>
      <c r="GM110" s="141"/>
      <c r="GN110" s="141"/>
      <c r="GO110" s="141"/>
      <c r="GP110" s="141"/>
      <c r="GQ110" s="141"/>
      <c r="GR110" s="141"/>
      <c r="GS110" s="141"/>
      <c r="GT110" s="141"/>
      <c r="GU110" s="141"/>
    </row>
    <row r="111" spans="1:203" ht="51" hidden="1" x14ac:dyDescent="0.2">
      <c r="A111" s="7">
        <v>95</v>
      </c>
      <c r="B111" s="8" t="s">
        <v>307</v>
      </c>
      <c r="C111" s="14" t="s">
        <v>31</v>
      </c>
      <c r="D111" s="7" t="s">
        <v>20</v>
      </c>
      <c r="E111" s="14">
        <v>1.9</v>
      </c>
      <c r="F111" s="14">
        <v>0</v>
      </c>
      <c r="G111" s="14">
        <v>0</v>
      </c>
      <c r="H111" s="7" t="s">
        <v>22</v>
      </c>
      <c r="I111" s="14" t="s">
        <v>32</v>
      </c>
      <c r="J111" s="12" t="s">
        <v>308</v>
      </c>
      <c r="K111" s="14" t="s">
        <v>261</v>
      </c>
      <c r="L111" s="7"/>
      <c r="M111" s="7">
        <v>0</v>
      </c>
      <c r="N111" s="7">
        <v>0</v>
      </c>
      <c r="O111" s="7"/>
      <c r="P111" s="7"/>
      <c r="Q111" s="7"/>
      <c r="R111" s="7" t="s">
        <v>450</v>
      </c>
      <c r="S111" s="123"/>
      <c r="T111" s="123"/>
      <c r="U111" s="122"/>
      <c r="V111" s="122"/>
      <c r="W111" s="158"/>
      <c r="X111" s="7" t="s">
        <v>670</v>
      </c>
      <c r="Y111" s="122"/>
      <c r="Z111" s="141"/>
      <c r="AA111" s="122"/>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c r="ES111" s="141"/>
      <c r="ET111" s="141"/>
      <c r="EU111" s="141"/>
      <c r="EV111" s="141"/>
      <c r="EW111" s="141"/>
      <c r="EX111" s="141"/>
      <c r="EY111" s="141"/>
      <c r="EZ111" s="141"/>
      <c r="FA111" s="141"/>
      <c r="FB111" s="141"/>
      <c r="FC111" s="141"/>
      <c r="FD111" s="141"/>
      <c r="FE111" s="141"/>
      <c r="FF111" s="141"/>
      <c r="FG111" s="141"/>
      <c r="FH111" s="141"/>
      <c r="FI111" s="141"/>
      <c r="FJ111" s="141"/>
      <c r="FK111" s="141"/>
      <c r="FL111" s="141"/>
      <c r="FM111" s="141"/>
      <c r="FN111" s="141"/>
      <c r="FO111" s="141"/>
      <c r="FP111" s="141"/>
      <c r="FQ111" s="141"/>
      <c r="FR111" s="141"/>
      <c r="FS111" s="141"/>
      <c r="FT111" s="141"/>
      <c r="FU111" s="141"/>
      <c r="FV111" s="141"/>
      <c r="FW111" s="141"/>
      <c r="FX111" s="141"/>
      <c r="FY111" s="141"/>
      <c r="FZ111" s="141"/>
      <c r="GA111" s="141"/>
      <c r="GB111" s="141"/>
      <c r="GC111" s="141"/>
      <c r="GD111" s="141"/>
      <c r="GE111" s="141"/>
      <c r="GF111" s="141"/>
      <c r="GG111" s="141"/>
      <c r="GH111" s="141"/>
      <c r="GI111" s="141"/>
      <c r="GJ111" s="141"/>
      <c r="GK111" s="141"/>
      <c r="GL111" s="141"/>
      <c r="GM111" s="141"/>
      <c r="GN111" s="141"/>
      <c r="GO111" s="141"/>
      <c r="GP111" s="141"/>
      <c r="GQ111" s="141"/>
      <c r="GR111" s="141"/>
      <c r="GS111" s="141"/>
      <c r="GT111" s="141"/>
      <c r="GU111" s="141"/>
    </row>
    <row r="112" spans="1:203" ht="38.25" hidden="1" x14ac:dyDescent="0.2">
      <c r="A112" s="7">
        <v>96</v>
      </c>
      <c r="B112" s="12" t="s">
        <v>309</v>
      </c>
      <c r="C112" s="7" t="s">
        <v>96</v>
      </c>
      <c r="D112" s="7" t="s">
        <v>310</v>
      </c>
      <c r="E112" s="13">
        <v>0.12</v>
      </c>
      <c r="F112" s="13"/>
      <c r="G112" s="9">
        <v>0.12</v>
      </c>
      <c r="H112" s="7" t="s">
        <v>22</v>
      </c>
      <c r="I112" s="7" t="s">
        <v>32</v>
      </c>
      <c r="J112" s="12" t="s">
        <v>311</v>
      </c>
      <c r="K112" s="7"/>
      <c r="L112" s="7"/>
      <c r="M112" s="7">
        <v>0</v>
      </c>
      <c r="N112" s="7" t="s">
        <v>450</v>
      </c>
      <c r="O112" s="7"/>
      <c r="P112" s="7"/>
      <c r="Q112" s="7"/>
      <c r="R112" s="7" t="s">
        <v>450</v>
      </c>
      <c r="S112" s="122"/>
      <c r="T112" s="122"/>
      <c r="U112" s="122"/>
      <c r="V112" s="122"/>
      <c r="W112" s="158"/>
      <c r="X112" s="7" t="s">
        <v>670</v>
      </c>
      <c r="Y112" s="122"/>
      <c r="Z112" s="141"/>
      <c r="AA112" s="122"/>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1"/>
      <c r="ER112" s="141"/>
      <c r="ES112" s="141"/>
      <c r="ET112" s="141"/>
      <c r="EU112" s="141"/>
      <c r="EV112" s="141"/>
      <c r="EW112" s="141"/>
      <c r="EX112" s="141"/>
      <c r="EY112" s="141"/>
      <c r="EZ112" s="141"/>
      <c r="FA112" s="141"/>
      <c r="FB112" s="141"/>
      <c r="FC112" s="141"/>
      <c r="FD112" s="141"/>
      <c r="FE112" s="141"/>
      <c r="FF112" s="141"/>
      <c r="FG112" s="141"/>
      <c r="FH112" s="141"/>
      <c r="FI112" s="141"/>
      <c r="FJ112" s="141"/>
      <c r="FK112" s="141"/>
      <c r="FL112" s="141"/>
      <c r="FM112" s="141"/>
      <c r="FN112" s="141"/>
      <c r="FO112" s="141"/>
      <c r="FP112" s="141"/>
      <c r="FQ112" s="141"/>
      <c r="FR112" s="141"/>
      <c r="FS112" s="141"/>
      <c r="FT112" s="141"/>
      <c r="FU112" s="141"/>
      <c r="FV112" s="141"/>
      <c r="FW112" s="141"/>
      <c r="FX112" s="141"/>
      <c r="FY112" s="141"/>
      <c r="FZ112" s="141"/>
      <c r="GA112" s="141"/>
      <c r="GB112" s="141"/>
      <c r="GC112" s="141"/>
      <c r="GD112" s="141"/>
      <c r="GE112" s="141"/>
      <c r="GF112" s="141"/>
      <c r="GG112" s="141"/>
      <c r="GH112" s="141"/>
      <c r="GI112" s="141"/>
      <c r="GJ112" s="141"/>
      <c r="GK112" s="141"/>
      <c r="GL112" s="141"/>
      <c r="GM112" s="141"/>
      <c r="GN112" s="141"/>
      <c r="GO112" s="141"/>
      <c r="GP112" s="141"/>
      <c r="GQ112" s="141"/>
      <c r="GR112" s="141"/>
      <c r="GS112" s="141"/>
      <c r="GT112" s="141"/>
      <c r="GU112" s="141"/>
    </row>
    <row r="113" spans="1:203" ht="114.75" hidden="1" x14ac:dyDescent="0.2">
      <c r="A113" s="7">
        <v>97</v>
      </c>
      <c r="B113" s="12" t="s">
        <v>312</v>
      </c>
      <c r="C113" s="7" t="s">
        <v>50</v>
      </c>
      <c r="D113" s="7" t="s">
        <v>313</v>
      </c>
      <c r="E113" s="13">
        <v>0.19</v>
      </c>
      <c r="F113" s="13">
        <v>0</v>
      </c>
      <c r="G113" s="9">
        <v>0</v>
      </c>
      <c r="H113" s="7" t="s">
        <v>22</v>
      </c>
      <c r="I113" s="7" t="s">
        <v>314</v>
      </c>
      <c r="J113" s="12" t="s">
        <v>315</v>
      </c>
      <c r="K113" s="7"/>
      <c r="L113" s="7"/>
      <c r="M113" s="7">
        <v>0</v>
      </c>
      <c r="N113" s="7">
        <v>0</v>
      </c>
      <c r="O113" s="7"/>
      <c r="P113" s="7"/>
      <c r="Q113" s="7"/>
      <c r="R113" s="7" t="s">
        <v>450</v>
      </c>
      <c r="S113" s="7"/>
      <c r="T113" s="122"/>
      <c r="U113" s="122"/>
      <c r="V113" s="122"/>
      <c r="W113" s="158"/>
      <c r="X113" s="7" t="s">
        <v>670</v>
      </c>
      <c r="Y113" s="122"/>
      <c r="Z113" s="141"/>
      <c r="AA113" s="122"/>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1"/>
      <c r="EW113" s="141"/>
      <c r="EX113" s="141"/>
      <c r="EY113" s="141"/>
      <c r="EZ113" s="141"/>
      <c r="FA113" s="141"/>
      <c r="FB113" s="141"/>
      <c r="FC113" s="141"/>
      <c r="FD113" s="141"/>
      <c r="FE113" s="141"/>
      <c r="FF113" s="141"/>
      <c r="FG113" s="141"/>
      <c r="FH113" s="141"/>
      <c r="FI113" s="141"/>
      <c r="FJ113" s="141"/>
      <c r="FK113" s="141"/>
      <c r="FL113" s="141"/>
      <c r="FM113" s="141"/>
      <c r="FN113" s="141"/>
      <c r="FO113" s="141"/>
      <c r="FP113" s="141"/>
      <c r="FQ113" s="141"/>
      <c r="FR113" s="141"/>
      <c r="FS113" s="141"/>
      <c r="FT113" s="141"/>
      <c r="FU113" s="141"/>
      <c r="FV113" s="141"/>
      <c r="FW113" s="141"/>
      <c r="FX113" s="141"/>
      <c r="FY113" s="141"/>
      <c r="FZ113" s="141"/>
      <c r="GA113" s="141"/>
      <c r="GB113" s="141"/>
      <c r="GC113" s="141"/>
      <c r="GD113" s="141"/>
      <c r="GE113" s="141"/>
      <c r="GF113" s="141"/>
      <c r="GG113" s="141"/>
      <c r="GH113" s="141"/>
      <c r="GI113" s="141"/>
      <c r="GJ113" s="141"/>
      <c r="GK113" s="141"/>
      <c r="GL113" s="141"/>
      <c r="GM113" s="141"/>
      <c r="GN113" s="141"/>
      <c r="GO113" s="141"/>
      <c r="GP113" s="141"/>
      <c r="GQ113" s="141"/>
      <c r="GR113" s="141"/>
      <c r="GS113" s="141"/>
      <c r="GT113" s="141"/>
      <c r="GU113" s="141"/>
    </row>
    <row r="114" spans="1:203" ht="63.75" hidden="1" x14ac:dyDescent="0.2">
      <c r="A114" s="7">
        <v>98</v>
      </c>
      <c r="B114" s="12" t="s">
        <v>325</v>
      </c>
      <c r="C114" s="7" t="s">
        <v>326</v>
      </c>
      <c r="D114" s="7" t="s">
        <v>327</v>
      </c>
      <c r="E114" s="7">
        <v>50</v>
      </c>
      <c r="F114" s="7"/>
      <c r="G114" s="7">
        <v>0</v>
      </c>
      <c r="H114" s="7" t="s">
        <v>22</v>
      </c>
      <c r="I114" s="7" t="s">
        <v>328</v>
      </c>
      <c r="J114" s="12" t="s">
        <v>329</v>
      </c>
      <c r="K114" s="7" t="s">
        <v>306</v>
      </c>
      <c r="L114" s="7"/>
      <c r="M114" s="7">
        <v>1</v>
      </c>
      <c r="N114" s="7">
        <v>1</v>
      </c>
      <c r="O114" s="7"/>
      <c r="P114" s="7"/>
      <c r="Q114" s="7"/>
      <c r="R114" s="7" t="s">
        <v>450</v>
      </c>
      <c r="S114" s="122"/>
      <c r="T114" s="122"/>
      <c r="U114" s="122"/>
      <c r="V114" s="122"/>
      <c r="W114" s="158"/>
      <c r="X114" s="7" t="s">
        <v>670</v>
      </c>
      <c r="Y114" s="122"/>
      <c r="Z114" s="141"/>
      <c r="AA114" s="122"/>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1"/>
      <c r="FU114" s="141"/>
      <c r="FV114" s="141"/>
      <c r="FW114" s="141"/>
      <c r="FX114" s="141"/>
      <c r="FY114" s="141"/>
      <c r="FZ114" s="141"/>
      <c r="GA114" s="141"/>
      <c r="GB114" s="141"/>
      <c r="GC114" s="141"/>
      <c r="GD114" s="141"/>
      <c r="GE114" s="141"/>
      <c r="GF114" s="141"/>
      <c r="GG114" s="141"/>
      <c r="GH114" s="141"/>
      <c r="GI114" s="141"/>
      <c r="GJ114" s="141"/>
      <c r="GK114" s="141"/>
      <c r="GL114" s="141"/>
      <c r="GM114" s="141"/>
      <c r="GN114" s="141"/>
      <c r="GO114" s="141"/>
      <c r="GP114" s="141"/>
      <c r="GQ114" s="141"/>
      <c r="GR114" s="141"/>
      <c r="GS114" s="141"/>
      <c r="GT114" s="141"/>
      <c r="GU114" s="141"/>
    </row>
    <row r="115" spans="1:203" ht="63.75" hidden="1" x14ac:dyDescent="0.2">
      <c r="A115" s="7">
        <v>99</v>
      </c>
      <c r="B115" s="12" t="s">
        <v>330</v>
      </c>
      <c r="C115" s="7" t="s">
        <v>319</v>
      </c>
      <c r="D115" s="7" t="s">
        <v>327</v>
      </c>
      <c r="E115" s="7">
        <v>130</v>
      </c>
      <c r="F115" s="7"/>
      <c r="G115" s="7">
        <v>0</v>
      </c>
      <c r="H115" s="7" t="s">
        <v>22</v>
      </c>
      <c r="I115" s="7" t="s">
        <v>328</v>
      </c>
      <c r="J115" s="12" t="s">
        <v>331</v>
      </c>
      <c r="K115" s="7" t="s">
        <v>306</v>
      </c>
      <c r="L115" s="7"/>
      <c r="M115" s="7">
        <v>1</v>
      </c>
      <c r="N115" s="7">
        <v>1</v>
      </c>
      <c r="O115" s="7"/>
      <c r="P115" s="7"/>
      <c r="Q115" s="7"/>
      <c r="R115" s="7" t="s">
        <v>450</v>
      </c>
      <c r="S115" s="122"/>
      <c r="T115" s="122"/>
      <c r="U115" s="122"/>
      <c r="V115" s="122"/>
      <c r="W115" s="158"/>
      <c r="X115" s="7" t="s">
        <v>670</v>
      </c>
      <c r="Y115" s="122"/>
      <c r="Z115" s="141"/>
      <c r="AA115" s="122"/>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1"/>
      <c r="EW115" s="141"/>
      <c r="EX115" s="141"/>
      <c r="EY115" s="141"/>
      <c r="EZ115" s="141"/>
      <c r="FA115" s="141"/>
      <c r="FB115" s="141"/>
      <c r="FC115" s="141"/>
      <c r="FD115" s="141"/>
      <c r="FE115" s="141"/>
      <c r="FF115" s="141"/>
      <c r="FG115" s="141"/>
      <c r="FH115" s="141"/>
      <c r="FI115" s="141"/>
      <c r="FJ115" s="141"/>
      <c r="FK115" s="141"/>
      <c r="FL115" s="141"/>
      <c r="FM115" s="141"/>
      <c r="FN115" s="141"/>
      <c r="FO115" s="141"/>
      <c r="FP115" s="141"/>
      <c r="FQ115" s="141"/>
      <c r="FR115" s="141"/>
      <c r="FS115" s="141"/>
      <c r="FT115" s="141"/>
      <c r="FU115" s="141"/>
      <c r="FV115" s="141"/>
      <c r="FW115" s="141"/>
      <c r="FX115" s="141"/>
      <c r="FY115" s="141"/>
      <c r="FZ115" s="141"/>
      <c r="GA115" s="141"/>
      <c r="GB115" s="141"/>
      <c r="GC115" s="141"/>
      <c r="GD115" s="141"/>
      <c r="GE115" s="141"/>
      <c r="GF115" s="141"/>
      <c r="GG115" s="141"/>
      <c r="GH115" s="141"/>
      <c r="GI115" s="141"/>
      <c r="GJ115" s="141"/>
      <c r="GK115" s="141"/>
      <c r="GL115" s="141"/>
      <c r="GM115" s="141"/>
      <c r="GN115" s="141"/>
      <c r="GO115" s="141"/>
      <c r="GP115" s="141"/>
      <c r="GQ115" s="141"/>
      <c r="GR115" s="141"/>
      <c r="GS115" s="141"/>
      <c r="GT115" s="141"/>
      <c r="GU115" s="141"/>
    </row>
    <row r="116" spans="1:203" ht="38.25" hidden="1" x14ac:dyDescent="0.2">
      <c r="A116" s="7">
        <v>100</v>
      </c>
      <c r="B116" s="12" t="s">
        <v>332</v>
      </c>
      <c r="C116" s="7" t="s">
        <v>333</v>
      </c>
      <c r="D116" s="7" t="s">
        <v>112</v>
      </c>
      <c r="E116" s="13">
        <v>9.0500000000000007</v>
      </c>
      <c r="F116" s="13">
        <v>9.0500000000000007</v>
      </c>
      <c r="G116" s="9">
        <v>9.0500000000000007</v>
      </c>
      <c r="H116" s="7" t="s">
        <v>22</v>
      </c>
      <c r="I116" s="7" t="s">
        <v>39</v>
      </c>
      <c r="J116" s="12" t="s">
        <v>334</v>
      </c>
      <c r="K116" s="7" t="s">
        <v>335</v>
      </c>
      <c r="L116" s="7"/>
      <c r="M116" s="7">
        <v>0</v>
      </c>
      <c r="N116" s="7">
        <v>0</v>
      </c>
      <c r="O116" s="7"/>
      <c r="P116" s="7"/>
      <c r="Q116" s="7"/>
      <c r="R116" s="7" t="s">
        <v>450</v>
      </c>
      <c r="S116" s="7"/>
      <c r="T116" s="122"/>
      <c r="U116" s="122"/>
      <c r="V116" s="122"/>
      <c r="W116" s="158"/>
      <c r="X116" s="7" t="s">
        <v>670</v>
      </c>
      <c r="Y116" s="122"/>
      <c r="Z116" s="141"/>
      <c r="AA116" s="122"/>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1"/>
      <c r="ER116" s="141"/>
      <c r="ES116" s="141"/>
      <c r="ET116" s="141"/>
      <c r="EU116" s="141"/>
      <c r="EV116" s="141"/>
      <c r="EW116" s="141"/>
      <c r="EX116" s="141"/>
      <c r="EY116" s="141"/>
      <c r="EZ116" s="141"/>
      <c r="FA116" s="141"/>
      <c r="FB116" s="141"/>
      <c r="FC116" s="141"/>
      <c r="FD116" s="141"/>
      <c r="FE116" s="141"/>
      <c r="FF116" s="141"/>
      <c r="FG116" s="141"/>
      <c r="FH116" s="141"/>
      <c r="FI116" s="141"/>
      <c r="FJ116" s="141"/>
      <c r="FK116" s="141"/>
      <c r="FL116" s="141"/>
      <c r="FM116" s="141"/>
      <c r="FN116" s="141"/>
      <c r="FO116" s="141"/>
      <c r="FP116" s="141"/>
      <c r="FQ116" s="141"/>
      <c r="FR116" s="141"/>
      <c r="FS116" s="141"/>
      <c r="FT116" s="141"/>
      <c r="FU116" s="141"/>
      <c r="FV116" s="141"/>
      <c r="FW116" s="141"/>
      <c r="FX116" s="141"/>
      <c r="FY116" s="141"/>
      <c r="FZ116" s="141"/>
      <c r="GA116" s="141"/>
      <c r="GB116" s="141"/>
      <c r="GC116" s="141"/>
      <c r="GD116" s="141"/>
      <c r="GE116" s="141"/>
      <c r="GF116" s="141"/>
      <c r="GG116" s="141"/>
      <c r="GH116" s="141"/>
      <c r="GI116" s="141"/>
      <c r="GJ116" s="141"/>
      <c r="GK116" s="141"/>
      <c r="GL116" s="141"/>
      <c r="GM116" s="141"/>
      <c r="GN116" s="141"/>
      <c r="GO116" s="141"/>
      <c r="GP116" s="141"/>
      <c r="GQ116" s="141"/>
      <c r="GR116" s="141"/>
      <c r="GS116" s="141"/>
      <c r="GT116" s="141"/>
      <c r="GU116" s="141"/>
    </row>
    <row r="117" spans="1:203" ht="38.25" hidden="1" x14ac:dyDescent="0.2">
      <c r="A117" s="7">
        <v>101</v>
      </c>
      <c r="B117" s="12" t="s">
        <v>336</v>
      </c>
      <c r="C117" s="7" t="s">
        <v>333</v>
      </c>
      <c r="D117" s="7" t="s">
        <v>112</v>
      </c>
      <c r="E117" s="13">
        <v>20</v>
      </c>
      <c r="F117" s="13">
        <v>20</v>
      </c>
      <c r="G117" s="9">
        <v>9.0500000000000007</v>
      </c>
      <c r="H117" s="7" t="s">
        <v>22</v>
      </c>
      <c r="I117" s="7" t="s">
        <v>39</v>
      </c>
      <c r="J117" s="12" t="s">
        <v>337</v>
      </c>
      <c r="K117" s="7" t="s">
        <v>335</v>
      </c>
      <c r="L117" s="7"/>
      <c r="M117" s="7">
        <v>0</v>
      </c>
      <c r="N117" s="7">
        <v>0</v>
      </c>
      <c r="O117" s="7"/>
      <c r="P117" s="7"/>
      <c r="Q117" s="7"/>
      <c r="R117" s="7" t="s">
        <v>450</v>
      </c>
      <c r="S117" s="7"/>
      <c r="T117" s="122"/>
      <c r="U117" s="122"/>
      <c r="V117" s="122"/>
      <c r="W117" s="158"/>
      <c r="X117" s="7" t="s">
        <v>670</v>
      </c>
      <c r="Y117" s="122"/>
      <c r="Z117" s="141"/>
      <c r="AA117" s="122"/>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c r="DH117" s="141"/>
      <c r="DI117" s="141"/>
      <c r="DJ117" s="141"/>
      <c r="DK117" s="141"/>
      <c r="DL117" s="141"/>
      <c r="DM117" s="141"/>
      <c r="DN117" s="141"/>
      <c r="DO117" s="141"/>
      <c r="DP117" s="141"/>
      <c r="DQ117" s="141"/>
      <c r="DR117" s="141"/>
      <c r="DS117" s="141"/>
      <c r="DT117" s="141"/>
      <c r="DU117" s="141"/>
      <c r="DV117" s="141"/>
      <c r="DW117" s="141"/>
      <c r="DX117" s="141"/>
      <c r="DY117" s="141"/>
      <c r="DZ117" s="141"/>
      <c r="EA117" s="141"/>
      <c r="EB117" s="141"/>
      <c r="EC117" s="141"/>
      <c r="ED117" s="141"/>
      <c r="EE117" s="141"/>
      <c r="EF117" s="141"/>
      <c r="EG117" s="141"/>
      <c r="EH117" s="141"/>
      <c r="EI117" s="141"/>
      <c r="EJ117" s="141"/>
      <c r="EK117" s="141"/>
      <c r="EL117" s="141"/>
      <c r="EM117" s="141"/>
      <c r="EN117" s="141"/>
      <c r="EO117" s="141"/>
      <c r="EP117" s="141"/>
      <c r="EQ117" s="141"/>
      <c r="ER117" s="141"/>
      <c r="ES117" s="141"/>
      <c r="ET117" s="141"/>
      <c r="EU117" s="141"/>
      <c r="EV117" s="141"/>
      <c r="EW117" s="141"/>
      <c r="EX117" s="141"/>
      <c r="EY117" s="141"/>
      <c r="EZ117" s="141"/>
      <c r="FA117" s="141"/>
      <c r="FB117" s="141"/>
      <c r="FC117" s="141"/>
      <c r="FD117" s="141"/>
      <c r="FE117" s="141"/>
      <c r="FF117" s="141"/>
      <c r="FG117" s="141"/>
      <c r="FH117" s="141"/>
      <c r="FI117" s="141"/>
      <c r="FJ117" s="141"/>
      <c r="FK117" s="141"/>
      <c r="FL117" s="141"/>
      <c r="FM117" s="141"/>
      <c r="FN117" s="141"/>
      <c r="FO117" s="141"/>
      <c r="FP117" s="141"/>
      <c r="FQ117" s="141"/>
      <c r="FR117" s="141"/>
      <c r="FS117" s="141"/>
      <c r="FT117" s="141"/>
      <c r="FU117" s="141"/>
      <c r="FV117" s="141"/>
      <c r="FW117" s="141"/>
      <c r="FX117" s="141"/>
      <c r="FY117" s="141"/>
      <c r="FZ117" s="141"/>
      <c r="GA117" s="141"/>
      <c r="GB117" s="141"/>
      <c r="GC117" s="141"/>
      <c r="GD117" s="141"/>
      <c r="GE117" s="141"/>
      <c r="GF117" s="141"/>
      <c r="GG117" s="141"/>
      <c r="GH117" s="141"/>
      <c r="GI117" s="141"/>
      <c r="GJ117" s="141"/>
      <c r="GK117" s="141"/>
      <c r="GL117" s="141"/>
      <c r="GM117" s="141"/>
      <c r="GN117" s="141"/>
      <c r="GO117" s="141"/>
      <c r="GP117" s="141"/>
      <c r="GQ117" s="141"/>
      <c r="GR117" s="141"/>
      <c r="GS117" s="141"/>
      <c r="GT117" s="141"/>
      <c r="GU117" s="141"/>
    </row>
    <row r="118" spans="1:203" ht="76.5" hidden="1" x14ac:dyDescent="0.2">
      <c r="A118" s="7">
        <v>102</v>
      </c>
      <c r="B118" s="12" t="s">
        <v>575</v>
      </c>
      <c r="C118" s="7" t="s">
        <v>299</v>
      </c>
      <c r="D118" s="7" t="s">
        <v>576</v>
      </c>
      <c r="E118" s="13">
        <v>38.299999999999997</v>
      </c>
      <c r="F118" s="13">
        <v>37.4</v>
      </c>
      <c r="G118" s="9">
        <v>38.299999999999997</v>
      </c>
      <c r="H118" s="7" t="s">
        <v>22</v>
      </c>
      <c r="I118" s="7" t="s">
        <v>577</v>
      </c>
      <c r="J118" s="12" t="s">
        <v>578</v>
      </c>
      <c r="K118" s="7" t="s">
        <v>335</v>
      </c>
      <c r="L118" s="7"/>
      <c r="M118" s="7">
        <v>0</v>
      </c>
      <c r="N118" s="7">
        <v>0</v>
      </c>
      <c r="O118" s="7"/>
      <c r="P118" s="7"/>
      <c r="Q118" s="7"/>
      <c r="R118" s="7" t="s">
        <v>450</v>
      </c>
      <c r="S118" s="122"/>
      <c r="T118" s="122"/>
      <c r="U118" s="122"/>
      <c r="V118" s="122"/>
      <c r="W118" s="12" t="s">
        <v>579</v>
      </c>
      <c r="X118" s="7" t="s">
        <v>670</v>
      </c>
      <c r="Y118" s="122"/>
      <c r="Z118" s="141"/>
      <c r="AA118" s="122"/>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1"/>
      <c r="DF118" s="141"/>
      <c r="DG118" s="141"/>
      <c r="DH118" s="141"/>
      <c r="DI118" s="141"/>
      <c r="DJ118" s="141"/>
      <c r="DK118" s="141"/>
      <c r="DL118" s="141"/>
      <c r="DM118" s="141"/>
      <c r="DN118" s="141"/>
      <c r="DO118" s="141"/>
      <c r="DP118" s="141"/>
      <c r="DQ118" s="141"/>
      <c r="DR118" s="141"/>
      <c r="DS118" s="141"/>
      <c r="DT118" s="141"/>
      <c r="DU118" s="141"/>
      <c r="DV118" s="141"/>
      <c r="DW118" s="141"/>
      <c r="DX118" s="141"/>
      <c r="DY118" s="141"/>
      <c r="DZ118" s="141"/>
      <c r="EA118" s="141"/>
      <c r="EB118" s="141"/>
      <c r="EC118" s="141"/>
      <c r="ED118" s="141"/>
      <c r="EE118" s="141"/>
      <c r="EF118" s="141"/>
      <c r="EG118" s="141"/>
      <c r="EH118" s="141"/>
      <c r="EI118" s="141"/>
      <c r="EJ118" s="141"/>
      <c r="EK118" s="141"/>
      <c r="EL118" s="141"/>
      <c r="EM118" s="141"/>
      <c r="EN118" s="141"/>
      <c r="EO118" s="141"/>
      <c r="EP118" s="141"/>
      <c r="EQ118" s="141"/>
      <c r="ER118" s="141"/>
      <c r="ES118" s="141"/>
      <c r="ET118" s="141"/>
      <c r="EU118" s="141"/>
      <c r="EV118" s="141"/>
      <c r="EW118" s="141"/>
      <c r="EX118" s="141"/>
      <c r="EY118" s="141"/>
      <c r="EZ118" s="141"/>
      <c r="FA118" s="141"/>
      <c r="FB118" s="141"/>
      <c r="FC118" s="141"/>
      <c r="FD118" s="141"/>
      <c r="FE118" s="141"/>
      <c r="FF118" s="141"/>
      <c r="FG118" s="141"/>
      <c r="FH118" s="141"/>
      <c r="FI118" s="141"/>
      <c r="FJ118" s="141"/>
      <c r="FK118" s="141"/>
      <c r="FL118" s="141"/>
      <c r="FM118" s="141"/>
      <c r="FN118" s="141"/>
      <c r="FO118" s="141"/>
      <c r="FP118" s="141"/>
      <c r="FQ118" s="141"/>
      <c r="FR118" s="141"/>
      <c r="FS118" s="141"/>
      <c r="FT118" s="141"/>
      <c r="FU118" s="141"/>
      <c r="FV118" s="141"/>
      <c r="FW118" s="141"/>
      <c r="FX118" s="141"/>
      <c r="FY118" s="141"/>
      <c r="FZ118" s="141"/>
      <c r="GA118" s="141"/>
      <c r="GB118" s="141"/>
      <c r="GC118" s="141"/>
      <c r="GD118" s="141"/>
      <c r="GE118" s="141"/>
      <c r="GF118" s="141"/>
      <c r="GG118" s="141"/>
      <c r="GH118" s="141"/>
      <c r="GI118" s="141"/>
      <c r="GJ118" s="141"/>
      <c r="GK118" s="141"/>
      <c r="GL118" s="141"/>
      <c r="GM118" s="141"/>
      <c r="GN118" s="141"/>
      <c r="GO118" s="141"/>
      <c r="GP118" s="141"/>
      <c r="GQ118" s="141"/>
      <c r="GR118" s="141"/>
      <c r="GS118" s="141"/>
      <c r="GT118" s="141"/>
      <c r="GU118" s="141"/>
    </row>
    <row r="119" spans="1:203" ht="140.25" hidden="1" x14ac:dyDescent="0.2">
      <c r="A119" s="7">
        <v>103</v>
      </c>
      <c r="B119" s="12" t="s">
        <v>338</v>
      </c>
      <c r="C119" s="7" t="s">
        <v>19</v>
      </c>
      <c r="D119" s="7" t="s">
        <v>339</v>
      </c>
      <c r="E119" s="13">
        <v>10</v>
      </c>
      <c r="F119" s="13"/>
      <c r="G119" s="9">
        <v>0</v>
      </c>
      <c r="H119" s="7" t="s">
        <v>22</v>
      </c>
      <c r="I119" s="7" t="s">
        <v>328</v>
      </c>
      <c r="J119" s="12" t="s">
        <v>340</v>
      </c>
      <c r="K119" s="7" t="s">
        <v>306</v>
      </c>
      <c r="L119" s="7"/>
      <c r="M119" s="7">
        <v>1</v>
      </c>
      <c r="N119" s="7">
        <v>1</v>
      </c>
      <c r="O119" s="7"/>
      <c r="P119" s="7"/>
      <c r="Q119" s="7"/>
      <c r="R119" s="7" t="s">
        <v>450</v>
      </c>
      <c r="S119" s="7"/>
      <c r="T119" s="122"/>
      <c r="U119" s="122"/>
      <c r="V119" s="122"/>
      <c r="W119" s="158"/>
      <c r="X119" s="7" t="s">
        <v>670</v>
      </c>
      <c r="Y119" s="122"/>
      <c r="Z119" s="141"/>
      <c r="AA119" s="122"/>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141"/>
      <c r="CY119" s="141"/>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1"/>
      <c r="EA119" s="141"/>
      <c r="EB119" s="141"/>
      <c r="EC119" s="141"/>
      <c r="ED119" s="141"/>
      <c r="EE119" s="141"/>
      <c r="EF119" s="141"/>
      <c r="EG119" s="141"/>
      <c r="EH119" s="141"/>
      <c r="EI119" s="141"/>
      <c r="EJ119" s="141"/>
      <c r="EK119" s="141"/>
      <c r="EL119" s="141"/>
      <c r="EM119" s="141"/>
      <c r="EN119" s="141"/>
      <c r="EO119" s="141"/>
      <c r="EP119" s="141"/>
      <c r="EQ119" s="141"/>
      <c r="ER119" s="141"/>
      <c r="ES119" s="141"/>
      <c r="ET119" s="141"/>
      <c r="EU119" s="141"/>
      <c r="EV119" s="141"/>
      <c r="EW119" s="141"/>
      <c r="EX119" s="141"/>
      <c r="EY119" s="141"/>
      <c r="EZ119" s="141"/>
      <c r="FA119" s="141"/>
      <c r="FB119" s="141"/>
      <c r="FC119" s="141"/>
      <c r="FD119" s="141"/>
      <c r="FE119" s="141"/>
      <c r="FF119" s="141"/>
      <c r="FG119" s="141"/>
      <c r="FH119" s="141"/>
      <c r="FI119" s="141"/>
      <c r="FJ119" s="141"/>
      <c r="FK119" s="141"/>
      <c r="FL119" s="141"/>
      <c r="FM119" s="141"/>
      <c r="FN119" s="141"/>
      <c r="FO119" s="141"/>
      <c r="FP119" s="141"/>
      <c r="FQ119" s="141"/>
      <c r="FR119" s="141"/>
      <c r="FS119" s="141"/>
      <c r="FT119" s="141"/>
      <c r="FU119" s="141"/>
      <c r="FV119" s="141"/>
      <c r="FW119" s="141"/>
      <c r="FX119" s="141"/>
      <c r="FY119" s="141"/>
      <c r="FZ119" s="141"/>
      <c r="GA119" s="141"/>
      <c r="GB119" s="141"/>
      <c r="GC119" s="141"/>
      <c r="GD119" s="141"/>
      <c r="GE119" s="141"/>
      <c r="GF119" s="141"/>
      <c r="GG119" s="141"/>
      <c r="GH119" s="141"/>
      <c r="GI119" s="141"/>
      <c r="GJ119" s="141"/>
      <c r="GK119" s="141"/>
      <c r="GL119" s="141"/>
      <c r="GM119" s="141"/>
      <c r="GN119" s="141"/>
      <c r="GO119" s="141"/>
      <c r="GP119" s="141"/>
      <c r="GQ119" s="141"/>
      <c r="GR119" s="141"/>
      <c r="GS119" s="141"/>
      <c r="GT119" s="141"/>
      <c r="GU119" s="141"/>
    </row>
    <row r="120" spans="1:203" ht="76.5" hidden="1" x14ac:dyDescent="0.2">
      <c r="A120" s="7">
        <v>104</v>
      </c>
      <c r="B120" s="12" t="s">
        <v>347</v>
      </c>
      <c r="C120" s="7" t="s">
        <v>101</v>
      </c>
      <c r="D120" s="7" t="s">
        <v>348</v>
      </c>
      <c r="E120" s="13">
        <v>0.12</v>
      </c>
      <c r="F120" s="13"/>
      <c r="G120" s="9">
        <v>0</v>
      </c>
      <c r="H120" s="7" t="s">
        <v>22</v>
      </c>
      <c r="I120" s="7" t="s">
        <v>36</v>
      </c>
      <c r="J120" s="12" t="s">
        <v>349</v>
      </c>
      <c r="K120" s="7" t="s">
        <v>306</v>
      </c>
      <c r="L120" s="7"/>
      <c r="M120" s="7">
        <v>0</v>
      </c>
      <c r="N120" s="7">
        <v>0</v>
      </c>
      <c r="O120" s="7"/>
      <c r="P120" s="7"/>
      <c r="Q120" s="7"/>
      <c r="R120" s="7" t="s">
        <v>450</v>
      </c>
      <c r="S120" s="7"/>
      <c r="T120" s="122"/>
      <c r="U120" s="122"/>
      <c r="V120" s="122"/>
      <c r="W120" s="158"/>
      <c r="X120" s="7" t="s">
        <v>670</v>
      </c>
      <c r="Y120" s="122"/>
      <c r="Z120" s="141"/>
      <c r="AA120" s="122"/>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1"/>
      <c r="EA120" s="141"/>
      <c r="EB120" s="141"/>
      <c r="EC120" s="141"/>
      <c r="ED120" s="141"/>
      <c r="EE120" s="141"/>
      <c r="EF120" s="141"/>
      <c r="EG120" s="141"/>
      <c r="EH120" s="141"/>
      <c r="EI120" s="141"/>
      <c r="EJ120" s="141"/>
      <c r="EK120" s="141"/>
      <c r="EL120" s="141"/>
      <c r="EM120" s="141"/>
      <c r="EN120" s="141"/>
      <c r="EO120" s="141"/>
      <c r="EP120" s="141"/>
      <c r="EQ120" s="141"/>
      <c r="ER120" s="141"/>
      <c r="ES120" s="141"/>
      <c r="ET120" s="141"/>
      <c r="EU120" s="141"/>
      <c r="EV120" s="141"/>
      <c r="EW120" s="141"/>
      <c r="EX120" s="141"/>
      <c r="EY120" s="141"/>
      <c r="EZ120" s="141"/>
      <c r="FA120" s="141"/>
      <c r="FB120" s="141"/>
      <c r="FC120" s="141"/>
      <c r="FD120" s="141"/>
      <c r="FE120" s="141"/>
      <c r="FF120" s="141"/>
      <c r="FG120" s="141"/>
      <c r="FH120" s="141"/>
      <c r="FI120" s="141"/>
      <c r="FJ120" s="141"/>
      <c r="FK120" s="141"/>
      <c r="FL120" s="141"/>
      <c r="FM120" s="141"/>
      <c r="FN120" s="141"/>
      <c r="FO120" s="141"/>
      <c r="FP120" s="141"/>
      <c r="FQ120" s="141"/>
      <c r="FR120" s="141"/>
      <c r="FS120" s="141"/>
      <c r="FT120" s="141"/>
      <c r="FU120" s="141"/>
      <c r="FV120" s="141"/>
      <c r="FW120" s="141"/>
      <c r="FX120" s="141"/>
      <c r="FY120" s="141"/>
      <c r="FZ120" s="141"/>
      <c r="GA120" s="141"/>
      <c r="GB120" s="141"/>
      <c r="GC120" s="141"/>
      <c r="GD120" s="141"/>
      <c r="GE120" s="141"/>
      <c r="GF120" s="141"/>
      <c r="GG120" s="141"/>
      <c r="GH120" s="141"/>
      <c r="GI120" s="141"/>
      <c r="GJ120" s="141"/>
      <c r="GK120" s="141"/>
      <c r="GL120" s="141"/>
      <c r="GM120" s="141"/>
      <c r="GN120" s="141"/>
      <c r="GO120" s="141"/>
      <c r="GP120" s="141"/>
      <c r="GQ120" s="141"/>
      <c r="GR120" s="141"/>
      <c r="GS120" s="141"/>
      <c r="GT120" s="141"/>
      <c r="GU120" s="141"/>
    </row>
    <row r="121" spans="1:203" ht="102" hidden="1" x14ac:dyDescent="0.2">
      <c r="A121" s="7">
        <v>105</v>
      </c>
      <c r="B121" s="12" t="s">
        <v>350</v>
      </c>
      <c r="C121" s="7" t="s">
        <v>19</v>
      </c>
      <c r="D121" s="7" t="s">
        <v>351</v>
      </c>
      <c r="E121" s="13">
        <v>85</v>
      </c>
      <c r="F121" s="13"/>
      <c r="G121" s="9">
        <v>0</v>
      </c>
      <c r="H121" s="7" t="s">
        <v>22</v>
      </c>
      <c r="I121" s="7" t="s">
        <v>147</v>
      </c>
      <c r="J121" s="12" t="s">
        <v>352</v>
      </c>
      <c r="K121" s="7" t="s">
        <v>353</v>
      </c>
      <c r="L121" s="7"/>
      <c r="M121" s="7">
        <v>0</v>
      </c>
      <c r="N121" s="7">
        <v>0</v>
      </c>
      <c r="O121" s="7"/>
      <c r="P121" s="7"/>
      <c r="Q121" s="7"/>
      <c r="R121" s="7" t="s">
        <v>450</v>
      </c>
      <c r="S121" s="7"/>
      <c r="T121" s="122"/>
      <c r="U121" s="122"/>
      <c r="V121" s="122"/>
      <c r="W121" s="158"/>
      <c r="X121" s="7" t="s">
        <v>670</v>
      </c>
      <c r="Y121" s="122"/>
      <c r="Z121" s="141"/>
      <c r="AA121" s="122"/>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c r="DH121" s="141"/>
      <c r="DI121" s="141"/>
      <c r="DJ121" s="141"/>
      <c r="DK121" s="141"/>
      <c r="DL121" s="141"/>
      <c r="DM121" s="141"/>
      <c r="DN121" s="141"/>
      <c r="DO121" s="141"/>
      <c r="DP121" s="141"/>
      <c r="DQ121" s="141"/>
      <c r="DR121" s="141"/>
      <c r="DS121" s="141"/>
      <c r="DT121" s="141"/>
      <c r="DU121" s="141"/>
      <c r="DV121" s="141"/>
      <c r="DW121" s="141"/>
      <c r="DX121" s="141"/>
      <c r="DY121" s="141"/>
      <c r="DZ121" s="141"/>
      <c r="EA121" s="141"/>
      <c r="EB121" s="141"/>
      <c r="EC121" s="141"/>
      <c r="ED121" s="141"/>
      <c r="EE121" s="141"/>
      <c r="EF121" s="141"/>
      <c r="EG121" s="141"/>
      <c r="EH121" s="141"/>
      <c r="EI121" s="141"/>
      <c r="EJ121" s="141"/>
      <c r="EK121" s="141"/>
      <c r="EL121" s="141"/>
      <c r="EM121" s="141"/>
      <c r="EN121" s="141"/>
      <c r="EO121" s="141"/>
      <c r="EP121" s="141"/>
      <c r="EQ121" s="141"/>
      <c r="ER121" s="141"/>
      <c r="ES121" s="141"/>
      <c r="ET121" s="141"/>
      <c r="EU121" s="141"/>
      <c r="EV121" s="141"/>
      <c r="EW121" s="141"/>
      <c r="EX121" s="141"/>
      <c r="EY121" s="141"/>
      <c r="EZ121" s="141"/>
      <c r="FA121" s="141"/>
      <c r="FB121" s="141"/>
      <c r="FC121" s="141"/>
      <c r="FD121" s="141"/>
      <c r="FE121" s="141"/>
      <c r="FF121" s="141"/>
      <c r="FG121" s="141"/>
      <c r="FH121" s="141"/>
      <c r="FI121" s="141"/>
      <c r="FJ121" s="141"/>
      <c r="FK121" s="141"/>
      <c r="FL121" s="141"/>
      <c r="FM121" s="141"/>
      <c r="FN121" s="141"/>
      <c r="FO121" s="141"/>
      <c r="FP121" s="141"/>
      <c r="FQ121" s="141"/>
      <c r="FR121" s="141"/>
      <c r="FS121" s="141"/>
      <c r="FT121" s="141"/>
      <c r="FU121" s="141"/>
      <c r="FV121" s="141"/>
      <c r="FW121" s="141"/>
      <c r="FX121" s="141"/>
      <c r="FY121" s="141"/>
      <c r="FZ121" s="141"/>
      <c r="GA121" s="141"/>
      <c r="GB121" s="141"/>
      <c r="GC121" s="141"/>
      <c r="GD121" s="141"/>
      <c r="GE121" s="141"/>
      <c r="GF121" s="141"/>
      <c r="GG121" s="141"/>
      <c r="GH121" s="141"/>
      <c r="GI121" s="141"/>
      <c r="GJ121" s="141"/>
      <c r="GK121" s="141"/>
      <c r="GL121" s="141"/>
      <c r="GM121" s="141"/>
      <c r="GN121" s="141"/>
      <c r="GO121" s="141"/>
      <c r="GP121" s="141"/>
      <c r="GQ121" s="141"/>
      <c r="GR121" s="141"/>
      <c r="GS121" s="141"/>
      <c r="GT121" s="141"/>
      <c r="GU121" s="141"/>
    </row>
    <row r="122" spans="1:203" ht="51" hidden="1" x14ac:dyDescent="0.2">
      <c r="A122" s="7">
        <v>106</v>
      </c>
      <c r="B122" s="12" t="s">
        <v>358</v>
      </c>
      <c r="C122" s="7" t="s">
        <v>359</v>
      </c>
      <c r="D122" s="7" t="s">
        <v>360</v>
      </c>
      <c r="E122" s="13">
        <v>24.4</v>
      </c>
      <c r="F122" s="13"/>
      <c r="G122" s="9">
        <v>0</v>
      </c>
      <c r="H122" s="7" t="s">
        <v>22</v>
      </c>
      <c r="I122" s="7" t="s">
        <v>23</v>
      </c>
      <c r="J122" s="12" t="s">
        <v>361</v>
      </c>
      <c r="K122" s="7" t="s">
        <v>362</v>
      </c>
      <c r="L122" s="7"/>
      <c r="M122" s="7">
        <v>0</v>
      </c>
      <c r="N122" s="7">
        <v>0</v>
      </c>
      <c r="O122" s="7"/>
      <c r="P122" s="7"/>
      <c r="Q122" s="7"/>
      <c r="R122" s="7" t="s">
        <v>450</v>
      </c>
      <c r="S122" s="7"/>
      <c r="T122" s="122"/>
      <c r="U122" s="122"/>
      <c r="V122" s="122"/>
      <c r="W122" s="158"/>
      <c r="X122" s="7" t="s">
        <v>670</v>
      </c>
      <c r="Y122" s="122"/>
      <c r="Z122" s="141"/>
      <c r="AA122" s="122"/>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141"/>
      <c r="CY122" s="141"/>
      <c r="CZ122" s="141"/>
      <c r="DA122" s="141"/>
      <c r="DB122" s="141"/>
      <c r="DC122" s="141"/>
      <c r="DD122" s="141"/>
      <c r="DE122" s="141"/>
      <c r="DF122" s="141"/>
      <c r="DG122" s="141"/>
      <c r="DH122" s="141"/>
      <c r="DI122" s="141"/>
      <c r="DJ122" s="141"/>
      <c r="DK122" s="141"/>
      <c r="DL122" s="141"/>
      <c r="DM122" s="141"/>
      <c r="DN122" s="141"/>
      <c r="DO122" s="141"/>
      <c r="DP122" s="141"/>
      <c r="DQ122" s="141"/>
      <c r="DR122" s="141"/>
      <c r="DS122" s="141"/>
      <c r="DT122" s="141"/>
      <c r="DU122" s="141"/>
      <c r="DV122" s="141"/>
      <c r="DW122" s="141"/>
      <c r="DX122" s="141"/>
      <c r="DY122" s="141"/>
      <c r="DZ122" s="141"/>
      <c r="EA122" s="141"/>
      <c r="EB122" s="141"/>
      <c r="EC122" s="141"/>
      <c r="ED122" s="141"/>
      <c r="EE122" s="141"/>
      <c r="EF122" s="141"/>
      <c r="EG122" s="141"/>
      <c r="EH122" s="141"/>
      <c r="EI122" s="141"/>
      <c r="EJ122" s="141"/>
      <c r="EK122" s="141"/>
      <c r="EL122" s="141"/>
      <c r="EM122" s="141"/>
      <c r="EN122" s="141"/>
      <c r="EO122" s="141"/>
      <c r="EP122" s="141"/>
      <c r="EQ122" s="141"/>
      <c r="ER122" s="141"/>
      <c r="ES122" s="141"/>
      <c r="ET122" s="141"/>
      <c r="EU122" s="141"/>
      <c r="EV122" s="141"/>
      <c r="EW122" s="141"/>
      <c r="EX122" s="141"/>
      <c r="EY122" s="141"/>
      <c r="EZ122" s="141"/>
      <c r="FA122" s="141"/>
      <c r="FB122" s="141"/>
      <c r="FC122" s="141"/>
      <c r="FD122" s="141"/>
      <c r="FE122" s="141"/>
      <c r="FF122" s="141"/>
      <c r="FG122" s="141"/>
      <c r="FH122" s="141"/>
      <c r="FI122" s="141"/>
      <c r="FJ122" s="141"/>
      <c r="FK122" s="141"/>
      <c r="FL122" s="141"/>
      <c r="FM122" s="141"/>
      <c r="FN122" s="141"/>
      <c r="FO122" s="141"/>
      <c r="FP122" s="141"/>
      <c r="FQ122" s="141"/>
      <c r="FR122" s="141"/>
      <c r="FS122" s="141"/>
      <c r="FT122" s="141"/>
      <c r="FU122" s="141"/>
      <c r="FV122" s="141"/>
      <c r="FW122" s="141"/>
      <c r="FX122" s="141"/>
      <c r="FY122" s="141"/>
      <c r="FZ122" s="141"/>
      <c r="GA122" s="141"/>
      <c r="GB122" s="141"/>
      <c r="GC122" s="141"/>
      <c r="GD122" s="141"/>
      <c r="GE122" s="141"/>
      <c r="GF122" s="141"/>
      <c r="GG122" s="141"/>
      <c r="GH122" s="141"/>
      <c r="GI122" s="141"/>
      <c r="GJ122" s="141"/>
      <c r="GK122" s="141"/>
      <c r="GL122" s="141"/>
      <c r="GM122" s="141"/>
      <c r="GN122" s="141"/>
      <c r="GO122" s="141"/>
      <c r="GP122" s="141"/>
      <c r="GQ122" s="141"/>
      <c r="GR122" s="141"/>
      <c r="GS122" s="141"/>
      <c r="GT122" s="141"/>
      <c r="GU122" s="141"/>
    </row>
    <row r="123" spans="1:203" ht="38.25" hidden="1" x14ac:dyDescent="0.2">
      <c r="A123" s="7">
        <v>107</v>
      </c>
      <c r="B123" s="25" t="s">
        <v>373</v>
      </c>
      <c r="C123" s="7" t="s">
        <v>31</v>
      </c>
      <c r="D123" s="7" t="s">
        <v>162</v>
      </c>
      <c r="E123" s="18">
        <v>0.3</v>
      </c>
      <c r="F123" s="18"/>
      <c r="G123" s="14">
        <v>0.3</v>
      </c>
      <c r="H123" s="7" t="s">
        <v>82</v>
      </c>
      <c r="I123" s="14" t="s">
        <v>374</v>
      </c>
      <c r="J123" s="17" t="s">
        <v>375</v>
      </c>
      <c r="K123" s="7"/>
      <c r="L123" s="7"/>
      <c r="M123" s="124">
        <v>0</v>
      </c>
      <c r="N123" s="124">
        <v>0</v>
      </c>
      <c r="O123" s="124"/>
      <c r="P123" s="124"/>
      <c r="Q123" s="124"/>
      <c r="R123" s="124" t="s">
        <v>450</v>
      </c>
      <c r="S123" s="124"/>
      <c r="T123" s="124"/>
      <c r="U123" s="124"/>
      <c r="V123" s="124"/>
      <c r="W123" s="124" t="s">
        <v>474</v>
      </c>
      <c r="X123" s="7" t="s">
        <v>670</v>
      </c>
      <c r="Y123" s="125"/>
      <c r="AA123" s="125"/>
    </row>
    <row r="124" spans="1:203" ht="38.25" hidden="1" x14ac:dyDescent="0.2">
      <c r="A124" s="7">
        <v>108</v>
      </c>
      <c r="B124" s="8" t="s">
        <v>381</v>
      </c>
      <c r="C124" s="14" t="s">
        <v>19</v>
      </c>
      <c r="D124" s="7" t="s">
        <v>20</v>
      </c>
      <c r="E124" s="14">
        <v>0.1</v>
      </c>
      <c r="F124" s="14"/>
      <c r="G124" s="14">
        <v>0</v>
      </c>
      <c r="H124" s="7" t="s">
        <v>22</v>
      </c>
      <c r="I124" s="14" t="s">
        <v>382</v>
      </c>
      <c r="J124" s="12" t="s">
        <v>383</v>
      </c>
      <c r="K124" s="14" t="s">
        <v>378</v>
      </c>
      <c r="L124" s="7"/>
      <c r="M124" s="7">
        <v>0</v>
      </c>
      <c r="N124" s="124">
        <v>0</v>
      </c>
      <c r="O124" s="125"/>
      <c r="P124" s="125"/>
      <c r="Q124" s="125"/>
      <c r="R124" s="124" t="s">
        <v>450</v>
      </c>
      <c r="S124" s="125"/>
      <c r="T124" s="125"/>
      <c r="U124" s="12"/>
      <c r="V124" s="125"/>
      <c r="W124" s="160" t="s">
        <v>610</v>
      </c>
      <c r="X124" s="7" t="s">
        <v>670</v>
      </c>
      <c r="Y124" s="125"/>
      <c r="AA124" s="125"/>
    </row>
    <row r="125" spans="1:203" s="27" customFormat="1" ht="51" hidden="1" x14ac:dyDescent="0.2">
      <c r="A125" s="7">
        <v>109</v>
      </c>
      <c r="B125" s="29" t="s">
        <v>406</v>
      </c>
      <c r="C125" s="31" t="s">
        <v>19</v>
      </c>
      <c r="D125" s="28" t="s">
        <v>407</v>
      </c>
      <c r="E125" s="31">
        <v>0.48</v>
      </c>
      <c r="F125" s="31"/>
      <c r="G125" s="31">
        <v>0</v>
      </c>
      <c r="H125" s="28" t="s">
        <v>82</v>
      </c>
      <c r="I125" s="28" t="s">
        <v>408</v>
      </c>
      <c r="J125" s="29" t="s">
        <v>409</v>
      </c>
      <c r="K125" s="14"/>
      <c r="L125" s="7"/>
      <c r="M125" s="7">
        <v>0</v>
      </c>
      <c r="N125" s="74">
        <v>0</v>
      </c>
      <c r="O125" s="74"/>
      <c r="P125" s="74"/>
      <c r="Q125" s="74"/>
      <c r="R125" s="74" t="s">
        <v>450</v>
      </c>
      <c r="S125" s="74"/>
      <c r="T125" s="74"/>
      <c r="U125" s="80"/>
      <c r="V125" s="45"/>
      <c r="W125" s="160" t="s">
        <v>610</v>
      </c>
      <c r="X125" s="7" t="s">
        <v>670</v>
      </c>
      <c r="Y125" s="45"/>
      <c r="AA125" s="45"/>
    </row>
    <row r="126" spans="1:203" s="27" customFormat="1" ht="51" hidden="1" x14ac:dyDescent="0.2">
      <c r="A126" s="7">
        <v>110</v>
      </c>
      <c r="B126" s="29" t="s">
        <v>410</v>
      </c>
      <c r="C126" s="31" t="s">
        <v>31</v>
      </c>
      <c r="D126" s="28" t="s">
        <v>407</v>
      </c>
      <c r="E126" s="31">
        <v>3.4</v>
      </c>
      <c r="F126" s="31"/>
      <c r="G126" s="31">
        <v>0</v>
      </c>
      <c r="H126" s="28" t="s">
        <v>82</v>
      </c>
      <c r="I126" s="28" t="s">
        <v>408</v>
      </c>
      <c r="J126" s="29" t="s">
        <v>411</v>
      </c>
      <c r="K126" s="14"/>
      <c r="L126" s="7"/>
      <c r="M126" s="7">
        <v>0</v>
      </c>
      <c r="N126" s="74">
        <v>0</v>
      </c>
      <c r="O126" s="74"/>
      <c r="P126" s="74"/>
      <c r="Q126" s="74"/>
      <c r="R126" s="74" t="s">
        <v>450</v>
      </c>
      <c r="S126" s="74"/>
      <c r="T126" s="74"/>
      <c r="U126" s="80"/>
      <c r="V126" s="45"/>
      <c r="W126" s="160" t="s">
        <v>610</v>
      </c>
      <c r="X126" s="7" t="s">
        <v>670</v>
      </c>
      <c r="Y126" s="45"/>
      <c r="AA126" s="45"/>
    </row>
    <row r="127" spans="1:203" s="27" customFormat="1" ht="38.25" hidden="1" x14ac:dyDescent="0.2">
      <c r="A127" s="7">
        <v>111</v>
      </c>
      <c r="B127" s="29" t="s">
        <v>412</v>
      </c>
      <c r="C127" s="31" t="s">
        <v>101</v>
      </c>
      <c r="D127" s="28" t="s">
        <v>413</v>
      </c>
      <c r="E127" s="32">
        <v>0.7</v>
      </c>
      <c r="F127" s="32"/>
      <c r="G127" s="32"/>
      <c r="H127" s="28" t="s">
        <v>82</v>
      </c>
      <c r="I127" s="28" t="s">
        <v>414</v>
      </c>
      <c r="J127" s="29" t="s">
        <v>415</v>
      </c>
      <c r="K127" s="14"/>
      <c r="L127" s="7"/>
      <c r="M127" s="7">
        <v>0</v>
      </c>
      <c r="N127" s="74">
        <v>0</v>
      </c>
      <c r="O127" s="74"/>
      <c r="P127" s="74"/>
      <c r="Q127" s="74"/>
      <c r="R127" s="74" t="s">
        <v>450</v>
      </c>
      <c r="S127" s="74"/>
      <c r="T127" s="45"/>
      <c r="U127" s="45"/>
      <c r="V127" s="45"/>
      <c r="W127" s="79"/>
      <c r="X127" s="7" t="s">
        <v>670</v>
      </c>
      <c r="Y127" s="45"/>
      <c r="AA127" s="45"/>
    </row>
    <row r="128" spans="1:203" ht="15.75" hidden="1" x14ac:dyDescent="0.2">
      <c r="A128" s="153" t="s">
        <v>257</v>
      </c>
      <c r="B128" s="154" t="s">
        <v>647</v>
      </c>
      <c r="C128" s="154"/>
      <c r="D128" s="154"/>
      <c r="E128" s="154"/>
      <c r="F128" s="154"/>
      <c r="G128" s="154"/>
      <c r="H128" s="154"/>
      <c r="I128" s="154"/>
      <c r="J128" s="154"/>
      <c r="K128" s="154"/>
      <c r="L128" s="125"/>
      <c r="M128" s="125"/>
      <c r="N128" s="125"/>
      <c r="O128" s="125"/>
      <c r="P128" s="125"/>
      <c r="Q128" s="125"/>
      <c r="R128" s="125"/>
      <c r="S128" s="125"/>
      <c r="T128" s="125"/>
      <c r="U128" s="125"/>
      <c r="V128" s="125"/>
      <c r="W128" s="155"/>
      <c r="X128" s="124"/>
      <c r="Y128" s="125"/>
      <c r="AA128" s="125"/>
    </row>
    <row r="129" spans="1:27" ht="15.75" hidden="1" x14ac:dyDescent="0.2">
      <c r="A129" s="153" t="s">
        <v>14</v>
      </c>
      <c r="B129" s="154" t="s">
        <v>648</v>
      </c>
      <c r="C129" s="154"/>
      <c r="D129" s="154"/>
      <c r="E129" s="154"/>
      <c r="F129" s="154"/>
      <c r="G129" s="154"/>
      <c r="H129" s="154"/>
      <c r="I129" s="154"/>
      <c r="J129" s="154"/>
      <c r="K129" s="154"/>
      <c r="L129" s="125"/>
      <c r="M129" s="125"/>
      <c r="N129" s="125"/>
      <c r="O129" s="125"/>
      <c r="P129" s="125"/>
      <c r="Q129" s="125"/>
      <c r="R129" s="125"/>
      <c r="S129" s="125"/>
      <c r="T129" s="125"/>
      <c r="U129" s="125"/>
      <c r="V129" s="125"/>
      <c r="W129" s="155"/>
      <c r="X129" s="124"/>
      <c r="Y129" s="125"/>
      <c r="AA129" s="125"/>
    </row>
    <row r="130" spans="1:27" s="27" customFormat="1" ht="51" hidden="1" x14ac:dyDescent="0.2">
      <c r="A130" s="7">
        <v>112</v>
      </c>
      <c r="B130" s="29" t="s">
        <v>516</v>
      </c>
      <c r="C130" s="31" t="s">
        <v>50</v>
      </c>
      <c r="D130" s="28" t="s">
        <v>81</v>
      </c>
      <c r="E130" s="32">
        <v>1.4</v>
      </c>
      <c r="F130" s="32">
        <v>1</v>
      </c>
      <c r="G130" s="32">
        <v>1.4</v>
      </c>
      <c r="H130" s="28" t="s">
        <v>82</v>
      </c>
      <c r="I130" s="28" t="s">
        <v>193</v>
      </c>
      <c r="J130" s="29" t="s">
        <v>523</v>
      </c>
      <c r="K130" s="14"/>
      <c r="L130" s="7"/>
      <c r="M130" s="7"/>
      <c r="N130" s="74"/>
      <c r="O130" s="74"/>
      <c r="P130" s="74"/>
      <c r="Q130" s="74"/>
      <c r="R130" s="74"/>
      <c r="S130" s="74"/>
      <c r="T130" s="45"/>
      <c r="U130" s="45"/>
      <c r="V130" s="45"/>
      <c r="W130" s="79"/>
      <c r="X130" s="7" t="s">
        <v>668</v>
      </c>
      <c r="Y130" s="45"/>
      <c r="AA130" s="45"/>
    </row>
    <row r="131" spans="1:27" s="27" customFormat="1" ht="51" hidden="1" x14ac:dyDescent="0.2">
      <c r="A131" s="7">
        <v>113</v>
      </c>
      <c r="B131" s="29" t="s">
        <v>517</v>
      </c>
      <c r="C131" s="31" t="s">
        <v>50</v>
      </c>
      <c r="D131" s="28" t="s">
        <v>81</v>
      </c>
      <c r="E131" s="32">
        <v>1.6</v>
      </c>
      <c r="F131" s="32">
        <v>1.6</v>
      </c>
      <c r="G131" s="32">
        <v>1.6</v>
      </c>
      <c r="H131" s="28" t="s">
        <v>82</v>
      </c>
      <c r="I131" s="28" t="s">
        <v>88</v>
      </c>
      <c r="J131" s="29" t="s">
        <v>524</v>
      </c>
      <c r="K131" s="14"/>
      <c r="L131" s="7"/>
      <c r="M131" s="7"/>
      <c r="N131" s="74"/>
      <c r="O131" s="74"/>
      <c r="P131" s="74"/>
      <c r="Q131" s="74"/>
      <c r="R131" s="74"/>
      <c r="S131" s="74"/>
      <c r="T131" s="45"/>
      <c r="U131" s="45"/>
      <c r="V131" s="45"/>
      <c r="W131" s="79"/>
      <c r="X131" s="7" t="s">
        <v>668</v>
      </c>
      <c r="Y131" s="45"/>
      <c r="AA131" s="45"/>
    </row>
    <row r="132" spans="1:27" s="27" customFormat="1" ht="51" hidden="1" x14ac:dyDescent="0.2">
      <c r="A132" s="7">
        <v>114</v>
      </c>
      <c r="B132" s="29" t="s">
        <v>518</v>
      </c>
      <c r="C132" s="31" t="s">
        <v>50</v>
      </c>
      <c r="D132" s="28" t="s">
        <v>81</v>
      </c>
      <c r="E132" s="32">
        <v>0.52</v>
      </c>
      <c r="F132" s="32">
        <v>0.32</v>
      </c>
      <c r="G132" s="32">
        <v>0.32</v>
      </c>
      <c r="H132" s="28" t="s">
        <v>82</v>
      </c>
      <c r="I132" s="28" t="s">
        <v>106</v>
      </c>
      <c r="J132" s="29" t="s">
        <v>525</v>
      </c>
      <c r="K132" s="14"/>
      <c r="L132" s="7"/>
      <c r="M132" s="7"/>
      <c r="N132" s="74"/>
      <c r="O132" s="74"/>
      <c r="P132" s="74"/>
      <c r="Q132" s="74"/>
      <c r="R132" s="74"/>
      <c r="S132" s="74"/>
      <c r="T132" s="45"/>
      <c r="U132" s="45"/>
      <c r="V132" s="45"/>
      <c r="W132" s="79"/>
      <c r="X132" s="7" t="s">
        <v>668</v>
      </c>
      <c r="Y132" s="45"/>
      <c r="AA132" s="45"/>
    </row>
    <row r="133" spans="1:27" s="27" customFormat="1" ht="51" hidden="1" x14ac:dyDescent="0.2">
      <c r="A133" s="7">
        <v>115</v>
      </c>
      <c r="B133" s="29" t="s">
        <v>519</v>
      </c>
      <c r="C133" s="31" t="s">
        <v>50</v>
      </c>
      <c r="D133" s="28" t="s">
        <v>81</v>
      </c>
      <c r="E133" s="32">
        <v>0.98</v>
      </c>
      <c r="F133" s="32">
        <v>0.98</v>
      </c>
      <c r="G133" s="32">
        <v>0.98</v>
      </c>
      <c r="H133" s="28" t="s">
        <v>82</v>
      </c>
      <c r="I133" s="28" t="s">
        <v>219</v>
      </c>
      <c r="J133" s="29" t="s">
        <v>525</v>
      </c>
      <c r="K133" s="14"/>
      <c r="L133" s="7"/>
      <c r="M133" s="7"/>
      <c r="N133" s="74"/>
      <c r="O133" s="74"/>
      <c r="P133" s="74"/>
      <c r="Q133" s="74"/>
      <c r="R133" s="74"/>
      <c r="S133" s="74"/>
      <c r="T133" s="45"/>
      <c r="U133" s="45"/>
      <c r="V133" s="45"/>
      <c r="W133" s="79"/>
      <c r="X133" s="7" t="s">
        <v>668</v>
      </c>
      <c r="Y133" s="45"/>
      <c r="AA133" s="45"/>
    </row>
    <row r="134" spans="1:27" s="27" customFormat="1" ht="51" hidden="1" x14ac:dyDescent="0.2">
      <c r="A134" s="7">
        <v>116</v>
      </c>
      <c r="B134" s="29" t="s">
        <v>520</v>
      </c>
      <c r="C134" s="31" t="s">
        <v>50</v>
      </c>
      <c r="D134" s="28" t="s">
        <v>81</v>
      </c>
      <c r="E134" s="32">
        <v>0.85</v>
      </c>
      <c r="F134" s="32">
        <v>0.7</v>
      </c>
      <c r="G134" s="32">
        <v>0.7</v>
      </c>
      <c r="H134" s="28" t="s">
        <v>82</v>
      </c>
      <c r="I134" s="28" t="s">
        <v>526</v>
      </c>
      <c r="J134" s="29" t="s">
        <v>527</v>
      </c>
      <c r="K134" s="14"/>
      <c r="L134" s="7"/>
      <c r="M134" s="7"/>
      <c r="N134" s="74"/>
      <c r="O134" s="74"/>
      <c r="P134" s="74"/>
      <c r="Q134" s="74"/>
      <c r="R134" s="74"/>
      <c r="S134" s="74"/>
      <c r="T134" s="45"/>
      <c r="U134" s="45"/>
      <c r="V134" s="45"/>
      <c r="W134" s="79"/>
      <c r="X134" s="7" t="s">
        <v>668</v>
      </c>
      <c r="Y134" s="45"/>
      <c r="AA134" s="45"/>
    </row>
    <row r="135" spans="1:27" s="27" customFormat="1" ht="51" hidden="1" x14ac:dyDescent="0.2">
      <c r="A135" s="7">
        <v>117</v>
      </c>
      <c r="B135" s="29" t="s">
        <v>521</v>
      </c>
      <c r="C135" s="31" t="s">
        <v>50</v>
      </c>
      <c r="D135" s="28" t="s">
        <v>81</v>
      </c>
      <c r="E135" s="32">
        <v>0.9</v>
      </c>
      <c r="F135" s="32">
        <v>0.9</v>
      </c>
      <c r="G135" s="32">
        <v>0.9</v>
      </c>
      <c r="H135" s="28" t="s">
        <v>82</v>
      </c>
      <c r="I135" s="28" t="s">
        <v>528</v>
      </c>
      <c r="J135" s="29" t="s">
        <v>527</v>
      </c>
      <c r="K135" s="14"/>
      <c r="L135" s="7"/>
      <c r="M135" s="7"/>
      <c r="N135" s="74"/>
      <c r="O135" s="74"/>
      <c r="P135" s="74"/>
      <c r="Q135" s="74"/>
      <c r="R135" s="74"/>
      <c r="S135" s="74"/>
      <c r="T135" s="45"/>
      <c r="U135" s="45"/>
      <c r="V135" s="45"/>
      <c r="W135" s="79"/>
      <c r="X135" s="7" t="s">
        <v>668</v>
      </c>
      <c r="Y135" s="45"/>
      <c r="AA135" s="45"/>
    </row>
    <row r="136" spans="1:27" s="27" customFormat="1" ht="38.25" hidden="1" x14ac:dyDescent="0.2">
      <c r="A136" s="7">
        <v>118</v>
      </c>
      <c r="B136" s="29" t="s">
        <v>522</v>
      </c>
      <c r="C136" s="31" t="s">
        <v>50</v>
      </c>
      <c r="D136" s="28" t="s">
        <v>81</v>
      </c>
      <c r="E136" s="32">
        <v>0.7</v>
      </c>
      <c r="F136" s="32">
        <v>0</v>
      </c>
      <c r="G136" s="32">
        <v>0.7</v>
      </c>
      <c r="H136" s="28" t="s">
        <v>82</v>
      </c>
      <c r="I136" s="28" t="s">
        <v>51</v>
      </c>
      <c r="J136" s="29" t="s">
        <v>529</v>
      </c>
      <c r="K136" s="14"/>
      <c r="L136" s="7"/>
      <c r="M136" s="7"/>
      <c r="N136" s="74"/>
      <c r="O136" s="74"/>
      <c r="P136" s="74"/>
      <c r="Q136" s="74"/>
      <c r="R136" s="74"/>
      <c r="S136" s="74"/>
      <c r="T136" s="45"/>
      <c r="U136" s="45"/>
      <c r="V136" s="45"/>
      <c r="W136" s="79"/>
      <c r="X136" s="5" t="s">
        <v>669</v>
      </c>
      <c r="Y136" s="45"/>
      <c r="AA136" s="45"/>
    </row>
    <row r="137" spans="1:27" s="27" customFormat="1" ht="38.25" hidden="1" x14ac:dyDescent="0.2">
      <c r="A137" s="7">
        <v>119</v>
      </c>
      <c r="B137" s="29" t="s">
        <v>530</v>
      </c>
      <c r="C137" s="31" t="s">
        <v>19</v>
      </c>
      <c r="D137" s="28" t="s">
        <v>531</v>
      </c>
      <c r="E137" s="32">
        <v>3.5</v>
      </c>
      <c r="F137" s="32"/>
      <c r="G137" s="32">
        <v>3.5</v>
      </c>
      <c r="H137" s="28" t="s">
        <v>82</v>
      </c>
      <c r="I137" s="28" t="s">
        <v>23</v>
      </c>
      <c r="J137" s="29" t="s">
        <v>532</v>
      </c>
      <c r="K137" s="14"/>
      <c r="L137" s="7"/>
      <c r="M137" s="7"/>
      <c r="N137" s="74"/>
      <c r="O137" s="74"/>
      <c r="P137" s="74"/>
      <c r="Q137" s="74"/>
      <c r="R137" s="74"/>
      <c r="S137" s="74"/>
      <c r="T137" s="45"/>
      <c r="U137" s="45"/>
      <c r="V137" s="45"/>
      <c r="W137" s="79"/>
      <c r="X137" s="5" t="s">
        <v>669</v>
      </c>
      <c r="Y137" s="45"/>
      <c r="AA137" s="45"/>
    </row>
    <row r="138" spans="1:27" s="27" customFormat="1" ht="38.25" hidden="1" x14ac:dyDescent="0.2">
      <c r="A138" s="7">
        <v>120</v>
      </c>
      <c r="B138" s="29" t="s">
        <v>533</v>
      </c>
      <c r="C138" s="31" t="s">
        <v>19</v>
      </c>
      <c r="D138" s="28" t="s">
        <v>531</v>
      </c>
      <c r="E138" s="32">
        <v>0.1</v>
      </c>
      <c r="F138" s="32"/>
      <c r="G138" s="32">
        <v>0.1</v>
      </c>
      <c r="H138" s="28" t="s">
        <v>82</v>
      </c>
      <c r="I138" s="28" t="s">
        <v>534</v>
      </c>
      <c r="J138" s="29" t="s">
        <v>535</v>
      </c>
      <c r="K138" s="14"/>
      <c r="L138" s="7"/>
      <c r="M138" s="7"/>
      <c r="N138" s="74"/>
      <c r="O138" s="74"/>
      <c r="P138" s="74"/>
      <c r="Q138" s="74"/>
      <c r="R138" s="74"/>
      <c r="S138" s="74"/>
      <c r="T138" s="45"/>
      <c r="U138" s="45"/>
      <c r="V138" s="45"/>
      <c r="W138" s="79"/>
      <c r="X138" s="5" t="s">
        <v>669</v>
      </c>
      <c r="Y138" s="45"/>
      <c r="AA138" s="45"/>
    </row>
    <row r="139" spans="1:27" s="27" customFormat="1" ht="38.25" hidden="1" x14ac:dyDescent="0.2">
      <c r="A139" s="7">
        <v>121</v>
      </c>
      <c r="B139" s="29" t="s">
        <v>536</v>
      </c>
      <c r="C139" s="31" t="s">
        <v>19</v>
      </c>
      <c r="D139" s="28" t="s">
        <v>531</v>
      </c>
      <c r="E139" s="32">
        <v>0.15</v>
      </c>
      <c r="F139" s="32"/>
      <c r="G139" s="32">
        <v>0.15</v>
      </c>
      <c r="H139" s="28" t="s">
        <v>82</v>
      </c>
      <c r="I139" s="28" t="s">
        <v>75</v>
      </c>
      <c r="J139" s="29" t="s">
        <v>535</v>
      </c>
      <c r="K139" s="14"/>
      <c r="L139" s="7"/>
      <c r="M139" s="7"/>
      <c r="N139" s="74"/>
      <c r="O139" s="74"/>
      <c r="P139" s="74"/>
      <c r="Q139" s="74"/>
      <c r="R139" s="74"/>
      <c r="S139" s="74"/>
      <c r="T139" s="45"/>
      <c r="U139" s="45"/>
      <c r="V139" s="45"/>
      <c r="W139" s="79"/>
      <c r="X139" s="5" t="s">
        <v>669</v>
      </c>
      <c r="Y139" s="45"/>
      <c r="AA139" s="45"/>
    </row>
    <row r="140" spans="1:27" s="27" customFormat="1" ht="38.25" hidden="1" x14ac:dyDescent="0.2">
      <c r="A140" s="7">
        <v>122</v>
      </c>
      <c r="B140" s="29" t="s">
        <v>537</v>
      </c>
      <c r="C140" s="31" t="s">
        <v>19</v>
      </c>
      <c r="D140" s="28" t="s">
        <v>531</v>
      </c>
      <c r="E140" s="32">
        <v>0.3</v>
      </c>
      <c r="F140" s="32"/>
      <c r="G140" s="32">
        <v>0.3</v>
      </c>
      <c r="H140" s="28" t="s">
        <v>82</v>
      </c>
      <c r="I140" s="28" t="s">
        <v>23</v>
      </c>
      <c r="J140" s="29" t="s">
        <v>535</v>
      </c>
      <c r="K140" s="14"/>
      <c r="L140" s="7"/>
      <c r="M140" s="7"/>
      <c r="N140" s="74"/>
      <c r="O140" s="74"/>
      <c r="P140" s="74"/>
      <c r="Q140" s="74"/>
      <c r="R140" s="74"/>
      <c r="S140" s="74"/>
      <c r="T140" s="45"/>
      <c r="U140" s="45"/>
      <c r="V140" s="45"/>
      <c r="W140" s="79"/>
      <c r="X140" s="5" t="s">
        <v>669</v>
      </c>
      <c r="Y140" s="45"/>
      <c r="AA140" s="45"/>
    </row>
    <row r="141" spans="1:27" s="27" customFormat="1" ht="38.25" hidden="1" x14ac:dyDescent="0.2">
      <c r="A141" s="7">
        <v>123</v>
      </c>
      <c r="B141" s="29" t="s">
        <v>538</v>
      </c>
      <c r="C141" s="31" t="s">
        <v>19</v>
      </c>
      <c r="D141" s="28" t="s">
        <v>531</v>
      </c>
      <c r="E141" s="32">
        <v>1.4999999999999999E-2</v>
      </c>
      <c r="F141" s="32"/>
      <c r="G141" s="32">
        <v>1.4999999999999999E-2</v>
      </c>
      <c r="H141" s="28" t="s">
        <v>82</v>
      </c>
      <c r="I141" s="28" t="s">
        <v>539</v>
      </c>
      <c r="J141" s="29" t="s">
        <v>535</v>
      </c>
      <c r="K141" s="14"/>
      <c r="L141" s="7"/>
      <c r="M141" s="7"/>
      <c r="N141" s="74"/>
      <c r="O141" s="74"/>
      <c r="P141" s="74"/>
      <c r="Q141" s="74"/>
      <c r="R141" s="74"/>
      <c r="S141" s="74"/>
      <c r="T141" s="45"/>
      <c r="U141" s="45"/>
      <c r="V141" s="45"/>
      <c r="W141" s="79"/>
      <c r="X141" s="5" t="s">
        <v>669</v>
      </c>
      <c r="Y141" s="45"/>
      <c r="AA141" s="45"/>
    </row>
    <row r="142" spans="1:27" s="27" customFormat="1" ht="38.25" hidden="1" x14ac:dyDescent="0.2">
      <c r="A142" s="7">
        <v>124</v>
      </c>
      <c r="B142" s="29" t="s">
        <v>540</v>
      </c>
      <c r="C142" s="31" t="s">
        <v>19</v>
      </c>
      <c r="D142" s="28" t="s">
        <v>531</v>
      </c>
      <c r="E142" s="32">
        <v>0.35</v>
      </c>
      <c r="F142" s="32"/>
      <c r="G142" s="32">
        <v>0.35</v>
      </c>
      <c r="H142" s="28" t="s">
        <v>82</v>
      </c>
      <c r="I142" s="28" t="s">
        <v>72</v>
      </c>
      <c r="J142" s="29" t="s">
        <v>535</v>
      </c>
      <c r="K142" s="14"/>
      <c r="L142" s="7"/>
      <c r="M142" s="7"/>
      <c r="N142" s="74"/>
      <c r="O142" s="74"/>
      <c r="P142" s="74"/>
      <c r="Q142" s="74"/>
      <c r="R142" s="74"/>
      <c r="S142" s="74"/>
      <c r="T142" s="45"/>
      <c r="U142" s="45"/>
      <c r="V142" s="45"/>
      <c r="W142" s="79"/>
      <c r="X142" s="5" t="s">
        <v>669</v>
      </c>
      <c r="Y142" s="45"/>
      <c r="AA142" s="45"/>
    </row>
    <row r="143" spans="1:27" s="27" customFormat="1" ht="38.25" hidden="1" x14ac:dyDescent="0.2">
      <c r="A143" s="7">
        <v>125</v>
      </c>
      <c r="B143" s="29" t="s">
        <v>541</v>
      </c>
      <c r="C143" s="31" t="s">
        <v>19</v>
      </c>
      <c r="D143" s="28" t="s">
        <v>531</v>
      </c>
      <c r="E143" s="32">
        <v>0.45</v>
      </c>
      <c r="F143" s="32"/>
      <c r="G143" s="32">
        <v>0.45</v>
      </c>
      <c r="H143" s="28" t="s">
        <v>82</v>
      </c>
      <c r="I143" s="28" t="s">
        <v>206</v>
      </c>
      <c r="J143" s="29" t="s">
        <v>535</v>
      </c>
      <c r="K143" s="14"/>
      <c r="L143" s="7"/>
      <c r="M143" s="7"/>
      <c r="N143" s="74"/>
      <c r="O143" s="74"/>
      <c r="P143" s="74"/>
      <c r="Q143" s="74"/>
      <c r="R143" s="74"/>
      <c r="S143" s="74"/>
      <c r="T143" s="45"/>
      <c r="U143" s="45"/>
      <c r="V143" s="45"/>
      <c r="W143" s="79"/>
      <c r="X143" s="5" t="s">
        <v>669</v>
      </c>
      <c r="Y143" s="45"/>
      <c r="AA143" s="45"/>
    </row>
    <row r="144" spans="1:27" s="27" customFormat="1" ht="38.25" hidden="1" x14ac:dyDescent="0.2">
      <c r="A144" s="7">
        <v>126</v>
      </c>
      <c r="B144" s="29" t="s">
        <v>542</v>
      </c>
      <c r="C144" s="31" t="s">
        <v>19</v>
      </c>
      <c r="D144" s="28" t="s">
        <v>531</v>
      </c>
      <c r="E144" s="32">
        <v>0.45</v>
      </c>
      <c r="F144" s="32"/>
      <c r="G144" s="32">
        <v>0.45</v>
      </c>
      <c r="H144" s="28" t="s">
        <v>82</v>
      </c>
      <c r="I144" s="28" t="s">
        <v>193</v>
      </c>
      <c r="J144" s="29" t="s">
        <v>535</v>
      </c>
      <c r="K144" s="14"/>
      <c r="L144" s="7"/>
      <c r="M144" s="7"/>
      <c r="N144" s="74"/>
      <c r="O144" s="74"/>
      <c r="P144" s="74"/>
      <c r="Q144" s="74"/>
      <c r="R144" s="74"/>
      <c r="S144" s="74"/>
      <c r="T144" s="45"/>
      <c r="U144" s="45"/>
      <c r="V144" s="45"/>
      <c r="W144" s="79"/>
      <c r="X144" s="5" t="s">
        <v>669</v>
      </c>
      <c r="Y144" s="45"/>
      <c r="AA144" s="45"/>
    </row>
    <row r="145" spans="1:27" s="27" customFormat="1" ht="38.25" hidden="1" x14ac:dyDescent="0.2">
      <c r="A145" s="7">
        <v>127</v>
      </c>
      <c r="B145" s="29" t="s">
        <v>543</v>
      </c>
      <c r="C145" s="31" t="s">
        <v>19</v>
      </c>
      <c r="D145" s="28" t="s">
        <v>531</v>
      </c>
      <c r="E145" s="32">
        <v>1.6</v>
      </c>
      <c r="F145" s="32"/>
      <c r="G145" s="32">
        <v>1.6</v>
      </c>
      <c r="H145" s="28" t="s">
        <v>82</v>
      </c>
      <c r="I145" s="28" t="s">
        <v>88</v>
      </c>
      <c r="J145" s="29" t="s">
        <v>535</v>
      </c>
      <c r="K145" s="14"/>
      <c r="L145" s="7"/>
      <c r="M145" s="7"/>
      <c r="N145" s="74"/>
      <c r="O145" s="74"/>
      <c r="P145" s="74"/>
      <c r="Q145" s="74"/>
      <c r="R145" s="74"/>
      <c r="S145" s="74"/>
      <c r="T145" s="45"/>
      <c r="U145" s="45"/>
      <c r="V145" s="45"/>
      <c r="W145" s="79"/>
      <c r="X145" s="5" t="s">
        <v>669</v>
      </c>
      <c r="Y145" s="45"/>
      <c r="AA145" s="45"/>
    </row>
    <row r="146" spans="1:27" s="27" customFormat="1" ht="38.25" hidden="1" x14ac:dyDescent="0.2">
      <c r="A146" s="7">
        <v>128</v>
      </c>
      <c r="B146" s="29" t="s">
        <v>544</v>
      </c>
      <c r="C146" s="31" t="s">
        <v>19</v>
      </c>
      <c r="D146" s="28" t="s">
        <v>531</v>
      </c>
      <c r="E146" s="32">
        <v>0.5</v>
      </c>
      <c r="F146" s="32"/>
      <c r="G146" s="32">
        <v>0.5</v>
      </c>
      <c r="H146" s="28" t="s">
        <v>82</v>
      </c>
      <c r="I146" s="28" t="s">
        <v>106</v>
      </c>
      <c r="J146" s="29" t="s">
        <v>535</v>
      </c>
      <c r="K146" s="14"/>
      <c r="L146" s="7"/>
      <c r="M146" s="7"/>
      <c r="N146" s="74"/>
      <c r="O146" s="74"/>
      <c r="P146" s="74"/>
      <c r="Q146" s="74"/>
      <c r="R146" s="74"/>
      <c r="S146" s="74"/>
      <c r="T146" s="45"/>
      <c r="U146" s="45"/>
      <c r="V146" s="45"/>
      <c r="W146" s="79"/>
      <c r="X146" s="5" t="s">
        <v>669</v>
      </c>
      <c r="Y146" s="45"/>
      <c r="AA146" s="45"/>
    </row>
    <row r="147" spans="1:27" s="27" customFormat="1" ht="38.25" hidden="1" x14ac:dyDescent="0.2">
      <c r="A147" s="7">
        <v>129</v>
      </c>
      <c r="B147" s="29" t="s">
        <v>545</v>
      </c>
      <c r="C147" s="31" t="s">
        <v>19</v>
      </c>
      <c r="D147" s="28" t="s">
        <v>531</v>
      </c>
      <c r="E147" s="32">
        <v>2.5000000000000001E-2</v>
      </c>
      <c r="F147" s="32"/>
      <c r="G147" s="32">
        <v>2.5000000000000001E-2</v>
      </c>
      <c r="H147" s="28" t="s">
        <v>82</v>
      </c>
      <c r="I147" s="28" t="s">
        <v>58</v>
      </c>
      <c r="J147" s="29" t="s">
        <v>535</v>
      </c>
      <c r="K147" s="14"/>
      <c r="L147" s="7"/>
      <c r="M147" s="7"/>
      <c r="N147" s="74"/>
      <c r="O147" s="74"/>
      <c r="P147" s="74"/>
      <c r="Q147" s="74"/>
      <c r="R147" s="74"/>
      <c r="S147" s="74"/>
      <c r="T147" s="45"/>
      <c r="U147" s="45"/>
      <c r="V147" s="45"/>
      <c r="W147" s="79"/>
      <c r="X147" s="5" t="s">
        <v>669</v>
      </c>
      <c r="Y147" s="45"/>
      <c r="AA147" s="45"/>
    </row>
    <row r="148" spans="1:27" s="27" customFormat="1" ht="38.25" hidden="1" x14ac:dyDescent="0.2">
      <c r="A148" s="7">
        <v>130</v>
      </c>
      <c r="B148" s="29" t="s">
        <v>546</v>
      </c>
      <c r="C148" s="31" t="s">
        <v>19</v>
      </c>
      <c r="D148" s="28" t="s">
        <v>531</v>
      </c>
      <c r="E148" s="32">
        <v>0.15</v>
      </c>
      <c r="F148" s="32"/>
      <c r="G148" s="32">
        <v>0.15</v>
      </c>
      <c r="H148" s="28" t="s">
        <v>82</v>
      </c>
      <c r="I148" s="28" t="s">
        <v>374</v>
      </c>
      <c r="J148" s="29" t="s">
        <v>535</v>
      </c>
      <c r="K148" s="14"/>
      <c r="L148" s="7"/>
      <c r="M148" s="7"/>
      <c r="N148" s="74"/>
      <c r="O148" s="74"/>
      <c r="P148" s="74"/>
      <c r="Q148" s="74"/>
      <c r="R148" s="74"/>
      <c r="S148" s="74"/>
      <c r="T148" s="45"/>
      <c r="U148" s="45"/>
      <c r="V148" s="45"/>
      <c r="W148" s="79"/>
      <c r="X148" s="5" t="s">
        <v>669</v>
      </c>
      <c r="Y148" s="45"/>
      <c r="AA148" s="45"/>
    </row>
    <row r="149" spans="1:27" s="27" customFormat="1" ht="38.25" hidden="1" x14ac:dyDescent="0.2">
      <c r="A149" s="7">
        <v>131</v>
      </c>
      <c r="B149" s="29" t="s">
        <v>547</v>
      </c>
      <c r="C149" s="31" t="s">
        <v>19</v>
      </c>
      <c r="D149" s="28" t="s">
        <v>531</v>
      </c>
      <c r="E149" s="32">
        <v>0.1</v>
      </c>
      <c r="F149" s="32"/>
      <c r="G149" s="32">
        <v>0.1</v>
      </c>
      <c r="H149" s="28" t="s">
        <v>82</v>
      </c>
      <c r="I149" s="28" t="s">
        <v>32</v>
      </c>
      <c r="J149" s="29" t="s">
        <v>535</v>
      </c>
      <c r="K149" s="14"/>
      <c r="L149" s="7"/>
      <c r="M149" s="7"/>
      <c r="N149" s="74"/>
      <c r="O149" s="74"/>
      <c r="P149" s="74"/>
      <c r="Q149" s="74"/>
      <c r="R149" s="74"/>
      <c r="S149" s="74"/>
      <c r="T149" s="45"/>
      <c r="U149" s="45"/>
      <c r="V149" s="45"/>
      <c r="W149" s="79"/>
      <c r="X149" s="5" t="s">
        <v>669</v>
      </c>
      <c r="Y149" s="45"/>
      <c r="AA149" s="45"/>
    </row>
    <row r="150" spans="1:27" s="27" customFormat="1" ht="38.25" hidden="1" x14ac:dyDescent="0.2">
      <c r="A150" s="7">
        <v>132</v>
      </c>
      <c r="B150" s="29" t="s">
        <v>548</v>
      </c>
      <c r="C150" s="31" t="s">
        <v>19</v>
      </c>
      <c r="D150" s="28" t="s">
        <v>531</v>
      </c>
      <c r="E150" s="32">
        <v>5</v>
      </c>
      <c r="F150" s="32"/>
      <c r="G150" s="32">
        <v>5</v>
      </c>
      <c r="H150" s="28" t="s">
        <v>82</v>
      </c>
      <c r="I150" s="28" t="s">
        <v>32</v>
      </c>
      <c r="J150" s="29" t="s">
        <v>549</v>
      </c>
      <c r="K150" s="14"/>
      <c r="L150" s="7"/>
      <c r="M150" s="7"/>
      <c r="N150" s="74"/>
      <c r="O150" s="74"/>
      <c r="P150" s="74"/>
      <c r="Q150" s="74"/>
      <c r="R150" s="74"/>
      <c r="S150" s="74"/>
      <c r="T150" s="45"/>
      <c r="U150" s="45"/>
      <c r="V150" s="45"/>
      <c r="W150" s="79"/>
      <c r="X150" s="7" t="s">
        <v>668</v>
      </c>
      <c r="Y150" s="45"/>
      <c r="AA150" s="45"/>
    </row>
    <row r="151" spans="1:27" s="27" customFormat="1" ht="38.25" hidden="1" x14ac:dyDescent="0.2">
      <c r="A151" s="7">
        <v>133</v>
      </c>
      <c r="B151" s="29" t="s">
        <v>550</v>
      </c>
      <c r="C151" s="31" t="s">
        <v>19</v>
      </c>
      <c r="D151" s="28" t="s">
        <v>531</v>
      </c>
      <c r="E151" s="32">
        <v>4.5</v>
      </c>
      <c r="F151" s="32"/>
      <c r="G151" s="32">
        <v>4.5</v>
      </c>
      <c r="H151" s="28" t="s">
        <v>82</v>
      </c>
      <c r="I151" s="28" t="s">
        <v>551</v>
      </c>
      <c r="J151" s="29" t="s">
        <v>549</v>
      </c>
      <c r="K151" s="14"/>
      <c r="L151" s="7"/>
      <c r="M151" s="7"/>
      <c r="N151" s="74"/>
      <c r="O151" s="74"/>
      <c r="P151" s="74"/>
      <c r="Q151" s="74"/>
      <c r="R151" s="74"/>
      <c r="S151" s="74"/>
      <c r="T151" s="45"/>
      <c r="U151" s="45"/>
      <c r="V151" s="45"/>
      <c r="W151" s="79"/>
      <c r="X151" s="7" t="s">
        <v>668</v>
      </c>
      <c r="Y151" s="45"/>
      <c r="AA151" s="45"/>
    </row>
    <row r="152" spans="1:27" s="27" customFormat="1" ht="63.75" hidden="1" x14ac:dyDescent="0.2">
      <c r="A152" s="7">
        <v>134</v>
      </c>
      <c r="B152" s="29" t="s">
        <v>552</v>
      </c>
      <c r="C152" s="31" t="s">
        <v>96</v>
      </c>
      <c r="D152" s="28" t="s">
        <v>531</v>
      </c>
      <c r="E152" s="32">
        <v>10.61</v>
      </c>
      <c r="F152" s="32"/>
      <c r="G152" s="32">
        <v>10.61</v>
      </c>
      <c r="H152" s="28" t="s">
        <v>82</v>
      </c>
      <c r="I152" s="28" t="s">
        <v>32</v>
      </c>
      <c r="J152" s="29" t="s">
        <v>553</v>
      </c>
      <c r="K152" s="14"/>
      <c r="L152" s="7"/>
      <c r="M152" s="7"/>
      <c r="N152" s="74"/>
      <c r="O152" s="74"/>
      <c r="P152" s="74"/>
      <c r="Q152" s="74"/>
      <c r="R152" s="74"/>
      <c r="S152" s="74"/>
      <c r="T152" s="45"/>
      <c r="U152" s="45"/>
      <c r="V152" s="45"/>
      <c r="W152" s="79"/>
      <c r="X152" s="7" t="s">
        <v>668</v>
      </c>
      <c r="Y152" s="45"/>
      <c r="AA152" s="45"/>
    </row>
    <row r="153" spans="1:27" s="27" customFormat="1" ht="38.25" hidden="1" x14ac:dyDescent="0.2">
      <c r="A153" s="7">
        <v>135</v>
      </c>
      <c r="B153" s="29" t="s">
        <v>554</v>
      </c>
      <c r="C153" s="31" t="s">
        <v>355</v>
      </c>
      <c r="D153" s="28" t="s">
        <v>531</v>
      </c>
      <c r="E153" s="32">
        <v>5</v>
      </c>
      <c r="F153" s="32"/>
      <c r="G153" s="32">
        <v>5</v>
      </c>
      <c r="H153" s="28" t="s">
        <v>82</v>
      </c>
      <c r="I153" s="28" t="s">
        <v>32</v>
      </c>
      <c r="J153" s="29" t="s">
        <v>549</v>
      </c>
      <c r="K153" s="14"/>
      <c r="L153" s="7"/>
      <c r="M153" s="7"/>
      <c r="N153" s="74"/>
      <c r="O153" s="74"/>
      <c r="P153" s="74"/>
      <c r="Q153" s="74"/>
      <c r="R153" s="74"/>
      <c r="S153" s="74"/>
      <c r="T153" s="45"/>
      <c r="U153" s="45"/>
      <c r="V153" s="45"/>
      <c r="W153" s="79"/>
      <c r="X153" s="7" t="s">
        <v>668</v>
      </c>
      <c r="Y153" s="45"/>
      <c r="AA153" s="45"/>
    </row>
    <row r="154" spans="1:27" s="27" customFormat="1" ht="63.75" hidden="1" x14ac:dyDescent="0.2">
      <c r="A154" s="7">
        <v>136</v>
      </c>
      <c r="B154" s="29" t="s">
        <v>613</v>
      </c>
      <c r="C154" s="31" t="s">
        <v>359</v>
      </c>
      <c r="D154" s="28" t="s">
        <v>531</v>
      </c>
      <c r="E154" s="32">
        <v>1.8</v>
      </c>
      <c r="F154" s="32"/>
      <c r="G154" s="32">
        <v>1.8</v>
      </c>
      <c r="H154" s="28" t="s">
        <v>82</v>
      </c>
      <c r="I154" s="28" t="s">
        <v>32</v>
      </c>
      <c r="J154" s="29" t="s">
        <v>614</v>
      </c>
      <c r="K154" s="14"/>
      <c r="L154" s="7"/>
      <c r="M154" s="7"/>
      <c r="N154" s="74"/>
      <c r="O154" s="74"/>
      <c r="P154" s="74"/>
      <c r="Q154" s="74"/>
      <c r="R154" s="74"/>
      <c r="S154" s="74"/>
      <c r="T154" s="45"/>
      <c r="U154" s="45"/>
      <c r="V154" s="45"/>
      <c r="W154" s="79"/>
      <c r="X154" s="7" t="s">
        <v>668</v>
      </c>
      <c r="Y154" s="45"/>
      <c r="AA154" s="45"/>
    </row>
    <row r="155" spans="1:27" s="86" customFormat="1" ht="51" x14ac:dyDescent="0.2">
      <c r="A155" s="7">
        <v>137</v>
      </c>
      <c r="B155" s="29" t="s">
        <v>558</v>
      </c>
      <c r="C155" s="31" t="s">
        <v>559</v>
      </c>
      <c r="D155" s="28" t="s">
        <v>560</v>
      </c>
      <c r="E155" s="32">
        <v>0.32</v>
      </c>
      <c r="F155" s="32"/>
      <c r="G155" s="32">
        <v>0.32</v>
      </c>
      <c r="H155" s="28" t="s">
        <v>82</v>
      </c>
      <c r="I155" s="28" t="s">
        <v>374</v>
      </c>
      <c r="J155" s="29" t="s">
        <v>561</v>
      </c>
      <c r="K155" s="14"/>
      <c r="L155" s="7"/>
      <c r="M155" s="7"/>
      <c r="N155" s="31"/>
      <c r="O155" s="31"/>
      <c r="P155" s="31"/>
      <c r="Q155" s="31"/>
      <c r="R155" s="31"/>
      <c r="S155" s="31"/>
      <c r="T155" s="84"/>
      <c r="U155" s="84"/>
      <c r="V155" s="84"/>
      <c r="W155" s="85"/>
      <c r="X155" s="5" t="s">
        <v>669</v>
      </c>
      <c r="Y155" s="84"/>
      <c r="AA155" s="84"/>
    </row>
    <row r="156" spans="1:27" s="86" customFormat="1" ht="51" x14ac:dyDescent="0.2">
      <c r="A156" s="7">
        <v>138</v>
      </c>
      <c r="B156" s="29" t="s">
        <v>562</v>
      </c>
      <c r="C156" s="31" t="s">
        <v>101</v>
      </c>
      <c r="D156" s="28" t="s">
        <v>563</v>
      </c>
      <c r="E156" s="32">
        <v>198.64</v>
      </c>
      <c r="F156" s="32"/>
      <c r="G156" s="32"/>
      <c r="H156" s="28" t="s">
        <v>82</v>
      </c>
      <c r="I156" s="28" t="s">
        <v>23</v>
      </c>
      <c r="J156" s="29" t="s">
        <v>653</v>
      </c>
      <c r="K156" s="14"/>
      <c r="L156" s="7"/>
      <c r="M156" s="7"/>
      <c r="N156" s="31"/>
      <c r="O156" s="31"/>
      <c r="P156" s="31"/>
      <c r="Q156" s="31"/>
      <c r="R156" s="31"/>
      <c r="S156" s="31"/>
      <c r="T156" s="84"/>
      <c r="U156" s="84"/>
      <c r="V156" s="84"/>
      <c r="W156" s="85"/>
      <c r="X156" s="5" t="s">
        <v>669</v>
      </c>
      <c r="Y156" s="84"/>
      <c r="AA156" s="84"/>
    </row>
    <row r="157" spans="1:27" s="86" customFormat="1" ht="63.75" x14ac:dyDescent="0.2">
      <c r="A157" s="7">
        <v>139</v>
      </c>
      <c r="B157" s="29" t="s">
        <v>571</v>
      </c>
      <c r="C157" s="31" t="s">
        <v>101</v>
      </c>
      <c r="D157" s="28" t="s">
        <v>572</v>
      </c>
      <c r="E157" s="32">
        <v>28.71</v>
      </c>
      <c r="F157" s="32"/>
      <c r="G157" s="32"/>
      <c r="H157" s="28" t="s">
        <v>82</v>
      </c>
      <c r="I157" s="28" t="s">
        <v>32</v>
      </c>
      <c r="J157" s="29" t="s">
        <v>573</v>
      </c>
      <c r="K157" s="14"/>
      <c r="L157" s="7"/>
      <c r="M157" s="7"/>
      <c r="N157" s="31"/>
      <c r="O157" s="31"/>
      <c r="P157" s="31"/>
      <c r="Q157" s="31"/>
      <c r="R157" s="31"/>
      <c r="S157" s="31"/>
      <c r="T157" s="84"/>
      <c r="U157" s="84"/>
      <c r="V157" s="84"/>
      <c r="W157" s="85"/>
      <c r="X157" s="5" t="s">
        <v>669</v>
      </c>
      <c r="Y157" s="84"/>
      <c r="AA157" s="84"/>
    </row>
    <row r="158" spans="1:27" ht="15.75" hidden="1" x14ac:dyDescent="0.2">
      <c r="A158" s="153" t="s">
        <v>166</v>
      </c>
      <c r="B158" s="154" t="s">
        <v>649</v>
      </c>
      <c r="C158" s="154"/>
      <c r="D158" s="154"/>
      <c r="E158" s="154"/>
      <c r="F158" s="154"/>
      <c r="G158" s="154"/>
      <c r="H158" s="154"/>
      <c r="I158" s="154"/>
      <c r="J158" s="154"/>
      <c r="K158" s="154"/>
      <c r="L158" s="125"/>
      <c r="M158" s="125"/>
      <c r="N158" s="125"/>
      <c r="O158" s="125"/>
      <c r="P158" s="125"/>
      <c r="Q158" s="125"/>
      <c r="R158" s="125"/>
      <c r="S158" s="125"/>
      <c r="T158" s="125"/>
      <c r="U158" s="125"/>
      <c r="V158" s="125"/>
      <c r="W158" s="155"/>
      <c r="X158" s="124"/>
      <c r="Y158" s="125"/>
      <c r="AA158" s="125"/>
    </row>
    <row r="159" spans="1:27" s="27" customFormat="1" ht="63.75" hidden="1" x14ac:dyDescent="0.2">
      <c r="A159" s="7">
        <v>140</v>
      </c>
      <c r="B159" s="29" t="s">
        <v>571</v>
      </c>
      <c r="C159" s="31" t="s">
        <v>101</v>
      </c>
      <c r="D159" s="28" t="s">
        <v>572</v>
      </c>
      <c r="E159" s="32">
        <v>28.71</v>
      </c>
      <c r="F159" s="32"/>
      <c r="G159" s="32"/>
      <c r="H159" s="28" t="s">
        <v>82</v>
      </c>
      <c r="I159" s="28" t="s">
        <v>32</v>
      </c>
      <c r="J159" s="29" t="s">
        <v>573</v>
      </c>
      <c r="K159" s="14"/>
      <c r="L159" s="7"/>
      <c r="M159" s="7"/>
      <c r="N159" s="74"/>
      <c r="O159" s="74"/>
      <c r="P159" s="74"/>
      <c r="Q159" s="74"/>
      <c r="R159" s="74"/>
      <c r="S159" s="74"/>
      <c r="T159" s="45"/>
      <c r="U159" s="45"/>
      <c r="V159" s="45"/>
      <c r="W159" s="79"/>
      <c r="X159" s="74"/>
      <c r="Y159" s="45"/>
      <c r="AA159" s="45"/>
    </row>
    <row r="160" spans="1:27" s="27" customFormat="1" ht="38.25" hidden="1" x14ac:dyDescent="0.2">
      <c r="A160" s="7">
        <v>140</v>
      </c>
      <c r="B160" s="29" t="s">
        <v>555</v>
      </c>
      <c r="C160" s="31" t="s">
        <v>19</v>
      </c>
      <c r="D160" s="28" t="s">
        <v>556</v>
      </c>
      <c r="E160" s="32">
        <v>0.06</v>
      </c>
      <c r="F160" s="32"/>
      <c r="G160" s="32">
        <v>0</v>
      </c>
      <c r="H160" s="28" t="s">
        <v>82</v>
      </c>
      <c r="I160" s="28" t="s">
        <v>374</v>
      </c>
      <c r="J160" s="29" t="s">
        <v>557</v>
      </c>
      <c r="K160" s="14"/>
      <c r="L160" s="7"/>
      <c r="M160" s="7"/>
      <c r="N160" s="74"/>
      <c r="O160" s="74"/>
      <c r="P160" s="74"/>
      <c r="Q160" s="74"/>
      <c r="R160" s="74"/>
      <c r="S160" s="74"/>
      <c r="T160" s="45"/>
      <c r="U160" s="45"/>
      <c r="V160" s="45"/>
      <c r="W160" s="79"/>
      <c r="X160" s="7" t="s">
        <v>670</v>
      </c>
      <c r="Y160" s="45"/>
      <c r="AA160" s="45"/>
    </row>
  </sheetData>
  <autoFilter ref="A7:Z160">
    <filterColumn colId="3">
      <filters>
        <filter val="Ban QLDA ĐTXD CT NN&amp;PTNT Thành phố"/>
        <filter val="Ban QLDA ĐTXD CTGT TP Hà Nội"/>
        <filter val="Bảo hiểm xã hội thành phố Hà Nội"/>
        <filter val="Công ty Cổ phần Tuần Châu Hà Nội"/>
        <filter val="Công ty TNHH Minh Giang"/>
        <filter val="Cty CTNHH Đầu Tư T&amp;M Hà Tây"/>
        <filter val="UBND thành phố"/>
        <filter val="UBND xã Cấn Hữu"/>
      </filters>
    </filterColumn>
    <filterColumn colId="23">
      <filters>
        <filter val="rà soát lại"/>
      </filters>
    </filterColumn>
  </autoFilter>
  <mergeCells count="25">
    <mergeCell ref="AA4:AA6"/>
    <mergeCell ref="F5:G5"/>
    <mergeCell ref="H5:H6"/>
    <mergeCell ref="I5:I6"/>
    <mergeCell ref="M5:N5"/>
    <mergeCell ref="O5:O6"/>
    <mergeCell ref="P5:Q5"/>
    <mergeCell ref="R5:S5"/>
    <mergeCell ref="T5:V5"/>
    <mergeCell ref="K4:K6"/>
    <mergeCell ref="L4:L6"/>
    <mergeCell ref="M4:V4"/>
    <mergeCell ref="W4:W6"/>
    <mergeCell ref="X4:X6"/>
    <mergeCell ref="Y4:Y6"/>
    <mergeCell ref="A2:V2"/>
    <mergeCell ref="A3:V3"/>
    <mergeCell ref="A4:A6"/>
    <mergeCell ref="B4:B6"/>
    <mergeCell ref="C4:C6"/>
    <mergeCell ref="D4:D6"/>
    <mergeCell ref="E4:E6"/>
    <mergeCell ref="F4:G4"/>
    <mergeCell ref="H4:I4"/>
    <mergeCell ref="J4: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DG KQ TH 2020</vt:lpstr>
      <vt:lpstr>KQthuc hien 2020</vt:lpstr>
      <vt:lpstr>DK moi 2021</vt:lpstr>
      <vt:lpstr>Sheet3</vt:lpstr>
      <vt:lpstr>KQ Ban QLDA</vt:lpstr>
      <vt:lpstr>TTPTQD</vt:lpstr>
      <vt:lpstr>DK moi phong KT</vt:lpstr>
      <vt:lpstr>Danh muc KH 2021 (141 du an)</vt:lpstr>
      <vt:lpstr>KQ tham dinh DM2021 (100 du an)</vt:lpstr>
      <vt:lpstr>Ban</vt:lpstr>
      <vt:lpstr>TT</vt:lpstr>
      <vt:lpstr>NNS</vt:lpstr>
      <vt:lpstr>Ban!Print_Titles</vt:lpstr>
      <vt:lpstr>'Danh muc KH 2021 (141 du an)'!Print_Titles</vt:lpstr>
      <vt:lpstr>'DG KQ TH 2020'!Print_Titles</vt:lpstr>
      <vt:lpstr>'DK moi 2021'!Print_Titles</vt:lpstr>
      <vt:lpstr>'KQ Ban QLDA'!Print_Titles</vt:lpstr>
      <vt:lpstr>TT!Print_Titles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MINH</cp:lastModifiedBy>
  <cp:lastPrinted>2020-10-22T06:58:55Z</cp:lastPrinted>
  <dcterms:created xsi:type="dcterms:W3CDTF">2020-08-31T02:03:45Z</dcterms:created>
  <dcterms:modified xsi:type="dcterms:W3CDTF">2020-10-27T03:37:59Z</dcterms:modified>
</cp:coreProperties>
</file>